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12405"/>
  </bookViews>
  <sheets>
    <sheet name="TÜBİTAK" sheetId="1" r:id="rId1"/>
    <sheet name="SANTEZ" sheetId="2" r:id="rId2"/>
    <sheet name="KALKINMA AJANSI" sheetId="3" r:id="rId3"/>
    <sheet name="TAGEM" sheetId="4" r:id="rId4"/>
    <sheet name="TUJJB-UDAP" sheetId="5" r:id="rId5"/>
    <sheet name="AB PROJELERİ" sheetId="6" r:id="rId6"/>
  </sheets>
  <calcPr calcId="145621"/>
</workbook>
</file>

<file path=xl/calcChain.xml><?xml version="1.0" encoding="utf-8"?>
<calcChain xmlns="http://schemas.openxmlformats.org/spreadsheetml/2006/main">
  <c r="A148" i="1" l="1"/>
  <c r="I148" i="1" l="1"/>
  <c r="J148" i="1"/>
  <c r="H148" i="1"/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I17" i="5"/>
  <c r="B13" i="5"/>
  <c r="B14" i="5" s="1"/>
  <c r="B15" i="5" s="1"/>
  <c r="B16" i="5" s="1"/>
  <c r="B17" i="5" s="1"/>
  <c r="I6" i="5"/>
  <c r="B6" i="5"/>
  <c r="L40" i="2"/>
  <c r="K40" i="2"/>
  <c r="J40" i="2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I168" i="1" l="1"/>
  <c r="J168" i="1"/>
  <c r="K180" i="1"/>
  <c r="L180" i="1"/>
  <c r="M180" i="1"/>
  <c r="H163" i="1"/>
  <c r="H160" i="1"/>
  <c r="H159" i="1"/>
  <c r="H158" i="1"/>
  <c r="H154" i="1"/>
  <c r="A154" i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I179" i="1"/>
  <c r="A179" i="1"/>
  <c r="A180" i="1" s="1"/>
  <c r="J178" i="1"/>
  <c r="I178" i="1" s="1"/>
  <c r="H168" i="1" l="1"/>
  <c r="I180" i="1"/>
  <c r="J180" i="1"/>
</calcChain>
</file>

<file path=xl/sharedStrings.xml><?xml version="1.0" encoding="utf-8"?>
<sst xmlns="http://schemas.openxmlformats.org/spreadsheetml/2006/main" count="1804" uniqueCount="1038">
  <si>
    <t xml:space="preserve">KALKINMA AJANSI PROJELERİ   </t>
  </si>
  <si>
    <t>Sıra No.</t>
  </si>
  <si>
    <t>Proje Adı</t>
  </si>
  <si>
    <t>Proje Yürütücüsü</t>
  </si>
  <si>
    <t>Fakülte / Enstitü / Merkez</t>
  </si>
  <si>
    <t>Bölüm</t>
  </si>
  <si>
    <t>Proje Destek Sözleşme No.</t>
  </si>
  <si>
    <t>Proje Başlama Bitiş Tarihi</t>
  </si>
  <si>
    <t>Proje Tutarı</t>
  </si>
  <si>
    <t>Başladığı Yıl</t>
  </si>
  <si>
    <t>Rüzgar Enerjisi Teknolojileri Sektörel Analiz Projesi</t>
  </si>
  <si>
    <t>Doç.Dr.Oğuz UZOL</t>
  </si>
  <si>
    <t>Mühendislik Fakültesi</t>
  </si>
  <si>
    <t>Hav.ve Uzay Müh.</t>
  </si>
  <si>
    <t>TR51/12/DFD/ 0047</t>
  </si>
  <si>
    <t>02/03/2013  02/06/2013</t>
  </si>
  <si>
    <t>GENEL TOPLAM</t>
  </si>
  <si>
    <t>Başladığı
 Yıl</t>
  </si>
  <si>
    <t xml:space="preserve">SAN-TEZ  (SANAYİ ve TİCARET BAKANLIĞI DESTEKLİ) ARAŞTIRMA PROJELERİ  </t>
  </si>
  <si>
    <t>Proje No.</t>
  </si>
  <si>
    <t>Müşteri Firma</t>
  </si>
  <si>
    <t>Bakanlık Desteği</t>
  </si>
  <si>
    <t>Firma Desteği</t>
  </si>
  <si>
    <t>Azim ve Başarı Dünyası 3D terapi Uygulaması</t>
  </si>
  <si>
    <t>Doç.Dr. Veysi İŞLER</t>
  </si>
  <si>
    <t xml:space="preserve">Mühendislik </t>
  </si>
  <si>
    <t>Bilgisayar Müh.</t>
  </si>
  <si>
    <t>00929.STZ. 2011-1</t>
  </si>
  <si>
    <t>25/06/2011 25/06/2012</t>
  </si>
  <si>
    <t>BİLİNÇLİ BAŞ.LTD.ŞTİ.</t>
  </si>
  <si>
    <t>Çok Kanallı Görüntü Üretici</t>
  </si>
  <si>
    <t>00906.STZ. 2011-1</t>
  </si>
  <si>
    <t>01/07/2011 01/07/2013</t>
  </si>
  <si>
    <t>SİMSOFT BİLG. LTD.ŞTİ.</t>
  </si>
  <si>
    <t>Havelsen Video Analiz Sistemi</t>
  </si>
  <si>
    <t>Prof.Dr.Nihan KESİM ÇİÇEKLİ</t>
  </si>
  <si>
    <t>0896.STZ. 2011-1</t>
  </si>
  <si>
    <t>05/09/2011 05/09/2013</t>
  </si>
  <si>
    <t>HAVELSAN A.Ş.</t>
  </si>
  <si>
    <t>Elektrik Abonelerinin Gerçek Tüketim Verilerine Dayalı Sınıflandırılması</t>
  </si>
  <si>
    <t>Prof.Dr.Ferdanur ALPARSLAN</t>
  </si>
  <si>
    <t>00971.STZ. 2011-2</t>
  </si>
  <si>
    <t>01/03/2012 01/09/2013</t>
  </si>
  <si>
    <t>INNOVA Bilişim Çözümleri A.Ş.</t>
  </si>
  <si>
    <t>Cep telefonu kullanıcılarının hareket profilinin belirlenmesi</t>
  </si>
  <si>
    <t>Prof.Dr.İsmail Hakkı TOROSLU</t>
  </si>
  <si>
    <t>01256.STZ 2012-1</t>
  </si>
  <si>
    <t>01/10/2012 01/10/2014</t>
  </si>
  <si>
    <t>AVEA</t>
  </si>
  <si>
    <t>GPU ile Yayılım Algoritmalarının Paralelleştirilmesi</t>
  </si>
  <si>
    <t>Doç.Dr.Tolga CAN</t>
  </si>
  <si>
    <t>01338.STZ 2012-1</t>
  </si>
  <si>
    <t>MİKES Mikrodalga Elekt.Sis.San.ve Tic.A.Ş:</t>
  </si>
  <si>
    <t>Akıllı TV'ler İçin Hibrid İçerik Öneri Sistemi</t>
  </si>
  <si>
    <t>Prof.Dr.Nihan Kesim Çiçekli</t>
  </si>
  <si>
    <t>1651.STZ.2012-2</t>
  </si>
  <si>
    <t>15/03/2013 15/03/2015</t>
  </si>
  <si>
    <t>ARÇELİK A.Ş.</t>
  </si>
  <si>
    <t>Robotik Ortez Sistemlerinde Enerji Etkililiğini Artırmaya Yönelik Aktif Bellek Eklemi</t>
  </si>
  <si>
    <t>Doç.Dr. Uluç SARANLI</t>
  </si>
  <si>
    <t>0067.STZ. 2013-1</t>
  </si>
  <si>
    <t>01/11/2013 31/10/2015</t>
  </si>
  <si>
    <t>GATE Elekt.San.ve Tic.A.Ş.</t>
  </si>
  <si>
    <t>Büyük Veritabanında Benzer Marka Logolarını Sıralama</t>
  </si>
  <si>
    <t>Yrd.Doç.Dr.Sinan KALKAN</t>
  </si>
  <si>
    <t>0029.STZ .2013-1</t>
  </si>
  <si>
    <t>01/11/2013 30/04/2015</t>
  </si>
  <si>
    <t>Usta Bilgi Sistemleri A.Ş.</t>
  </si>
  <si>
    <t>Vakum Paketlenmiş MEMS Dönüölçer Duyargası ve CMOS Okuma Devresi Geliştirilmesi</t>
  </si>
  <si>
    <t>Prof.Dr. Tayfun AKIN</t>
  </si>
  <si>
    <t>Elektrik Elektronik Müh.</t>
  </si>
  <si>
    <t>00698.STZ. 2010-2</t>
  </si>
  <si>
    <r>
      <t xml:space="preserve">15/03/2011 </t>
    </r>
    <r>
      <rPr>
        <strike/>
        <sz val="10"/>
        <rFont val="Times New Roman"/>
        <family val="1"/>
        <charset val="162"/>
      </rPr>
      <t>15/03/2013</t>
    </r>
    <r>
      <rPr>
        <sz val="10"/>
        <rFont val="Times New Roman"/>
        <family val="1"/>
        <charset val="162"/>
      </rPr>
      <t xml:space="preserve"> 15.09.2013</t>
    </r>
  </si>
  <si>
    <t>ASELSAN</t>
  </si>
  <si>
    <t>Yüksek Etkin Alanlı ve Yüksek Performanslı Soğutmasız Kızılötesi Dedektör Geliştirilmesi</t>
  </si>
  <si>
    <t>00730.STZ. 2010-2</t>
  </si>
  <si>
    <t>İnternet Videolarının HD Gösterimi için Gerekli Zamanlı Dönüştürücü</t>
  </si>
  <si>
    <t>Prof.Dr.Gözde B.AKAR</t>
  </si>
  <si>
    <t>01231.STZ. 2012-1</t>
  </si>
  <si>
    <t>01/10/2012 01/04/2014</t>
  </si>
  <si>
    <t>Yüksek Performanslı 17 um Piksel Boyutlu Soğutmasız Kızılötesi Dedektör Geliştirilmesi</t>
  </si>
  <si>
    <t>Prof.Dr.Tayfun AKIN</t>
  </si>
  <si>
    <t>01246.STZ. 2012-1</t>
  </si>
  <si>
    <t>01/11/2012 31/10/2014</t>
  </si>
  <si>
    <t>Düşük Frekanslı Çevresel Titreşimleri ve Radyo Dalgalarını Kullanan Hibrit Bir Enerji Üretici Geliştirilmesi</t>
  </si>
  <si>
    <t>Doç.Dr.Haluk KÜLAH</t>
  </si>
  <si>
    <t>01375.STZ. 2012-1</t>
  </si>
  <si>
    <t>01/12/2012 30/11/2014</t>
  </si>
  <si>
    <t>TURKCELL TEKNOLOJİLERİ AR-GE A.Ş.</t>
  </si>
  <si>
    <t>İHA Otopilotlerı İçin FPGA tabanlı Sensor Entegrasayonu ve Navigasyon Filtreleri Tasarımı</t>
  </si>
  <si>
    <t>Yrd.Doç.Dr. İlkay YAVRUCUK</t>
  </si>
  <si>
    <t>Havacılık</t>
  </si>
  <si>
    <t>00921.STZ. 2011-1</t>
  </si>
  <si>
    <t>AEROTİM LTD.ŞTİ.</t>
  </si>
  <si>
    <t>Delaminasyona Karşı Güçlendirilmiş Kompozit Dirsek Yapıları</t>
  </si>
  <si>
    <t>Yrd.Doç.Dr.Demirkan ÇÖKER</t>
  </si>
  <si>
    <t>00785.STZ. 2011-1</t>
  </si>
  <si>
    <t>01/09/2011 01/10/2014</t>
  </si>
  <si>
    <t>TUSAŞ</t>
  </si>
  <si>
    <t>İHA Otopilotları için DSP Tabanlı Kontrolcü ve Kontrol Algoritmaları Tasarımları</t>
  </si>
  <si>
    <t>Prof.Dr.Ozan TEKİNALP</t>
  </si>
  <si>
    <t>00920.STZ. 2011-1</t>
  </si>
  <si>
    <t>01/07/2011 01/07/2012</t>
  </si>
  <si>
    <t>Uçak Motorlarında Buzlanma Similasyonu İçin Özgün Yazılım Geliştirilmesi</t>
  </si>
  <si>
    <t>Prof.Dr.Serkan ÖZGEN</t>
  </si>
  <si>
    <t>0046.STZ. 2013-1</t>
  </si>
  <si>
    <t>01/01/2014 31/12/2016</t>
  </si>
  <si>
    <t>TUSAŞ Motor Sanayi A.Ş.</t>
  </si>
  <si>
    <t>Geniş Açıklıklı Çelik Yapıların Dinamik Yükler Altında Elektronik Yöntemlerle Ölçüme Dayalı Yapı Sağlığının Uzun Süreli izlenmesi</t>
  </si>
  <si>
    <t>Doç.Dr.Ahmet TÜRER</t>
  </si>
  <si>
    <t>İnşaat</t>
  </si>
  <si>
    <t>00499.STZ. 2009-2</t>
  </si>
  <si>
    <t>01/12/2009 01/12/2012</t>
  </si>
  <si>
    <t>POLARKON LTD.ŞTİ</t>
  </si>
  <si>
    <t>Çimentolu Yonga Levha Atığının Çimento Üretiminde İkincil Yakıt ve Hammadde Olarak Kullanılması</t>
  </si>
  <si>
    <t>Prof.Dr. Mustafa TOKYAY</t>
  </si>
  <si>
    <t>00682.STZ. 2010-2</t>
  </si>
  <si>
    <t>15/12/2010 15/06/2012</t>
  </si>
  <si>
    <t>TEPE BETOPAN</t>
  </si>
  <si>
    <t>Nanokompozit malzemelerin otomotiv 
endüsrisinde kullanımı</t>
  </si>
  <si>
    <t>Prof.Dr.Ülkü YILMAZER</t>
  </si>
  <si>
    <t>Kimya Müh.</t>
  </si>
  <si>
    <t>00112.STZ. 2007-1</t>
  </si>
  <si>
    <r>
      <t xml:space="preserve">01/09/2007 </t>
    </r>
    <r>
      <rPr>
        <strike/>
        <sz val="10"/>
        <rFont val="Times New Roman"/>
        <family val="1"/>
        <charset val="162"/>
      </rPr>
      <t>01/09/2009</t>
    </r>
    <r>
      <rPr>
        <sz val="10"/>
        <rFont val="Times New Roman"/>
        <family val="1"/>
        <charset val="162"/>
      </rPr>
      <t xml:space="preserve"> 01/04/2010</t>
    </r>
  </si>
  <si>
    <t>TOFAŞ</t>
  </si>
  <si>
    <t>Çimento Esaslı Yapı Malzemelerinde Fotokatalitik Aktivite</t>
  </si>
  <si>
    <t>Prof.Dr.Deniz ÜNER</t>
  </si>
  <si>
    <t>00336.STZ. 2008-2</t>
  </si>
  <si>
    <t>01/03/2009 01/03/2012</t>
  </si>
  <si>
    <t>KALEKİM A.Ş</t>
  </si>
  <si>
    <t>İnternet tabanlı mekansal içerikli görüntü iletimi yazılımı-imiği</t>
  </si>
  <si>
    <t>Doç.Dr.Şebnem DÜZGÜN</t>
  </si>
  <si>
    <t xml:space="preserve">Maden </t>
  </si>
  <si>
    <t>00162.STZ. 2007-II</t>
  </si>
  <si>
    <t>01/12/2007 01/12/2009</t>
  </si>
  <si>
    <t>BİLGİ COĞRAFİ</t>
  </si>
  <si>
    <t>Namlu İç Simülasyon Programının Geliştirilmesi</t>
  </si>
  <si>
    <t>Prof.Dr.M. Haluk AKSEL</t>
  </si>
  <si>
    <t xml:space="preserve">Makine </t>
  </si>
  <si>
    <t>00479.STZ. 2009-2</t>
  </si>
  <si>
    <t>01/01/2010 31/12/2012</t>
  </si>
  <si>
    <t>MAKİNE VE KİMYA ENDÜSTRİSİ KURUMU</t>
  </si>
  <si>
    <t>Dış Balistik Simülasyon Yazılımının Geliştirilmesi</t>
  </si>
  <si>
    <t>00548.STZ. 2010-1</t>
  </si>
  <si>
    <t>01/12/2010 01/12/2013</t>
  </si>
  <si>
    <t>Elektrik Vakumlu Temizlik Aracının Geliştirilmesi</t>
  </si>
  <si>
    <t>Prof.Dr.Bilgin KAFTANOĞLU</t>
  </si>
  <si>
    <t>00623.STZ. 2010-1</t>
  </si>
  <si>
    <t>01/11/2010 01/11/2011</t>
  </si>
  <si>
    <t>MÜSAN</t>
  </si>
  <si>
    <t>Elastomer Titreşim Takozlarının Tasarımı</t>
  </si>
  <si>
    <t>Yrd.Doç.Dr.Gökhan ÖZGEN</t>
  </si>
  <si>
    <t>00947.STZ. 2011-2</t>
  </si>
  <si>
    <r>
      <t xml:space="preserve">15/03/2012 </t>
    </r>
    <r>
      <rPr>
        <strike/>
        <sz val="10"/>
        <rFont val="Times New Roman"/>
        <family val="1"/>
        <charset val="162"/>
      </rPr>
      <t>15/06/2013</t>
    </r>
    <r>
      <rPr>
        <sz val="10"/>
        <rFont val="Times New Roman"/>
        <family val="1"/>
        <charset val="162"/>
      </rPr>
      <t xml:space="preserve"> 15/12/2013</t>
    </r>
  </si>
  <si>
    <t>ROKETSAN</t>
  </si>
  <si>
    <t>Silah Sistemlerinde Şok Sönümleyici Tasarımı</t>
  </si>
  <si>
    <t>Prof.Dr.Mehmet Çalışkan</t>
  </si>
  <si>
    <t>01043.STZ. 2011-2</t>
  </si>
  <si>
    <t>01/04/2012 01/04/2014</t>
  </si>
  <si>
    <t>Kalın Kesitli İleri Kompozit Yapıların Tasarım Metodolojisi</t>
  </si>
  <si>
    <t>Prof.Dr.K.Levend PARNAS</t>
  </si>
  <si>
    <t>00960.STZ. 2011-2</t>
  </si>
  <si>
    <t>02/04/2012 01/10/2014</t>
  </si>
  <si>
    <t>Katma Değeri Yüksek Ürünlerin KOBİ'ler tarafından Üretilmesi için Operasyonel Sanal Fabrika Sisteminin Geliştirilmesi</t>
  </si>
  <si>
    <t>Prof.Dr.Engin KILIÇ
Prof.Dr.Metin AKKÖK</t>
  </si>
  <si>
    <t>00979.STZ. 2011-2</t>
  </si>
  <si>
    <t xml:space="preserve">01/10/2012 01/10/2014 </t>
  </si>
  <si>
    <t>ODAGEM OSTİM ORTAK ARAŞTIRMA VE GEL.MERK.A.Ş.</t>
  </si>
  <si>
    <t>Gaz Türbini Yanma Odası Soğutma Teknolojileri Geliştirme</t>
  </si>
  <si>
    <t>Prof.Dr.Abdullah ULAŞ</t>
  </si>
  <si>
    <t>01602.STZ. 2012-2</t>
  </si>
  <si>
    <t>01/09/2013 01/03/2016</t>
  </si>
  <si>
    <t>Isı Borusu Ağları Yardımıyla Döner Tablalar Üzerindeki Elektronik Paketlerden Isı Atımı</t>
  </si>
  <si>
    <t>Doç.Dr.İlker TARI</t>
  </si>
  <si>
    <t>0233.STZ. 2013-1</t>
  </si>
  <si>
    <t>01/10/2013 30/09/2015</t>
  </si>
  <si>
    <t>Elektrik Araçlar için Lityum-iyon Batarya Geliştirilmesi ve Üretilmesi</t>
  </si>
  <si>
    <t>Prof.Dr. Mehmet Kadri AYDINOL</t>
  </si>
  <si>
    <t>Metal.ve Malz. Müh.</t>
  </si>
  <si>
    <t>00714.STZ. 2010-2</t>
  </si>
  <si>
    <t>15/12/2010 15/12/2013</t>
  </si>
  <si>
    <t>YİĞİT AKÜ</t>
  </si>
  <si>
    <t>PüskürtmePiroliz Teknolojisi ile İletken Cam Geliştirilmesi ve Düşük Maliyetli Boya Duyarlı Güneş Modüllerinde Kullanımının Araştırılması</t>
  </si>
  <si>
    <t>Prof.Dr.Ahmet Macit ÖZENBAŞ</t>
  </si>
  <si>
    <t>00975.STZ. 2011-2</t>
  </si>
  <si>
    <t>01/03/2012 01/03/2014</t>
  </si>
  <si>
    <t>Arıteks Boyacılık Tic.San.A.Ş.</t>
  </si>
  <si>
    <t>Soğutmalı Kızılötesi Dedektör Optimekanik Taşıyıcısı İçin Gerekli Elektrokimyasal Malzeme Süreçlerinin Geliştirilmesi</t>
  </si>
  <si>
    <t>Prof.Dr.İshak KARAKAYA</t>
  </si>
  <si>
    <t>001247.STZ. 2012-1</t>
  </si>
  <si>
    <t>Prof.Dr.Cevdet KAYNAK</t>
  </si>
  <si>
    <t>001531.STZ. 2012-2</t>
  </si>
  <si>
    <t>FARPLAS Oto Yedek Parçaları İmalatı,İthalatı ve İhracatı</t>
  </si>
  <si>
    <t xml:space="preserve">2014 YILI TAGEM PROJELERİ   </t>
  </si>
  <si>
    <t>Virüs ile Enfekte Olmuş Tohumların Tespiti için Yeni Bir Yöntem:Nükleer Manyetik Rezonans (NMR)Relaksometre</t>
  </si>
  <si>
    <t>Yrd.Doç.Dr.Macit Halil ÖZTOP</t>
  </si>
  <si>
    <t>Gıda Müh.</t>
  </si>
  <si>
    <t>01/09/2013  01/09/2015</t>
  </si>
  <si>
    <t xml:space="preserve">TUJJB  (TÜRKİYE ULUSAL JEODEZİ-JEOFİZİK BİRLİĞİ) ARAŞTIRMA PROJELERİ   </t>
  </si>
  <si>
    <t>Kızılırmak havzasında akım ölçümü yapılmayan akarsu kollarında coğrafi bilgi sistemleri tabanlı akım tahmin modellerinin geliştirilmesi ve ön havza yönetim planının oluşturulması</t>
  </si>
  <si>
    <t>Doç.Dr.Zuhal AKYÜREK</t>
  </si>
  <si>
    <t>İnşaat Mühendisliği</t>
  </si>
  <si>
    <t>TUJJB-TUMEHAP-01-11</t>
  </si>
  <si>
    <t>01/05/2011 01/05/2013</t>
  </si>
  <si>
    <t>Erzincan'da olası deprem hasarlarının belirlenmesi</t>
  </si>
  <si>
    <t>Doç.Dr.Ayşegül ASKAN GÜNDOĞAN</t>
  </si>
  <si>
    <t>TUJJB-TUMEHAP-01-12</t>
  </si>
  <si>
    <t>10/04/2012 10/04/2015</t>
  </si>
  <si>
    <t xml:space="preserve">UDAP  (ULUSAL DEPREM ARAŞTIRMA PROGRAMI) ARAŞTIRMA PROJELERİ   </t>
  </si>
  <si>
    <t>Türkiye Afet Bilgi Bankası</t>
  </si>
  <si>
    <t>Y.Doç.Dr.Burçak Başbuğ ERKAN</t>
  </si>
  <si>
    <t>UDAP-G-12-01</t>
  </si>
  <si>
    <t>15/10/2012  15/04/2014</t>
  </si>
  <si>
    <t>Tsunami Etkilerine Karşı Dirençli Yerleşimler İçin Pilot Çalışma:TEKDİY</t>
  </si>
  <si>
    <t>Prof.Dr.Ahmet Cevdet YALÇINER</t>
  </si>
  <si>
    <t>UDAP-Ç-12-14</t>
  </si>
  <si>
    <t>15/10/2012     15/10/2014</t>
  </si>
  <si>
    <t>Türkiye Sismik Tehlike Haritasının Güncellenmesi</t>
  </si>
  <si>
    <t>Prof.Dr.Sinan AKKAR</t>
  </si>
  <si>
    <t>UDAP-Ç-13-06</t>
  </si>
  <si>
    <t>27/06/2013 27/09/2014</t>
  </si>
  <si>
    <t>CANKUŞ-:İnsansız Hava Araçları Kullanılarak Kendi Kendine veya Uzaktan Kontrollü Olarak Hareket Edebilen ,Deprem Hasar Gözlem ve Kurtarma Sistemlerinin Geliştirilmesi ve Afet Kurtarma Sistemlerine Entegrasyonu.</t>
  </si>
  <si>
    <t>Y.Doç.Dr.Selim TEMİZER</t>
  </si>
  <si>
    <t>Bilgisayar Müh.Bölümü</t>
  </si>
  <si>
    <t>UDAP-Ç-12-13</t>
  </si>
  <si>
    <t>15/10/2012    15/10/2014</t>
  </si>
  <si>
    <t>Kütahya Fayının Paleosismolojisi</t>
  </si>
  <si>
    <t>Prof.Dr Erdin BOZKURT</t>
  </si>
  <si>
    <t>Jeoloji Mühendisliği</t>
  </si>
  <si>
    <t>UDAP-G-13-19</t>
  </si>
  <si>
    <t>17/06/2013 17/12/2014</t>
  </si>
  <si>
    <t>TÜBİTAK Desteği</t>
  </si>
  <si>
    <t>Kurum Hissesi</t>
  </si>
  <si>
    <t>Proje Teşvik İkramiyesi</t>
  </si>
  <si>
    <t> Demiryollari İçin Gerçek Zamanli Görüntü
 İşleme İle Ray Hata Analizi</t>
  </si>
  <si>
    <t>Yrd.Doç.Dr.İlkay ULUSOY</t>
  </si>
  <si>
    <t>Elektrik</t>
  </si>
  <si>
    <t>01/01/2013 31/05/2014</t>
  </si>
  <si>
    <t>KURASER Demiryolu Tek.İnş.El.Elekt.
Bil.Dan.Dış.Tic.Ltd.Şti</t>
  </si>
  <si>
    <t>Yrd.Doç.Dr.Yalın ARICI</t>
  </si>
  <si>
    <t>Mühendislik</t>
  </si>
  <si>
    <t>ES Proje Mühendislik Müşavirlik Ltd.Şti.</t>
  </si>
  <si>
    <t>Kısmi Gözlemlenebilir Gen Düzenleyici Ağlarının Etkin 
Olarak Kontrolü</t>
  </si>
  <si>
    <t>Prof.Dr.Faruk POLAT</t>
  </si>
  <si>
    <t>Bilgisayar</t>
  </si>
  <si>
    <t>110E179</t>
  </si>
  <si>
    <t>01/03/2011 01/07/2013</t>
  </si>
  <si>
    <t>Araştırma Projesi (1001)</t>
  </si>
  <si>
    <t>WEB.2.0 için Veri Madenciliği</t>
  </si>
  <si>
    <t>109E 282</t>
  </si>
  <si>
    <t>01/02/2011 01/02/2013</t>
  </si>
  <si>
    <t>Uluslararası (2520)</t>
  </si>
  <si>
    <t>Sınır Sahipliği Ile Görüntülerden Hassas Görsel Bilgi Edinimi</t>
  </si>
  <si>
    <t>Y.Doç.Dr.Sinan KALKAN</t>
  </si>
  <si>
    <t>111 E155</t>
  </si>
  <si>
    <t>01/04/2012 01/04/2015</t>
  </si>
  <si>
    <t>Araştırma (3501)</t>
  </si>
  <si>
    <t>İnsansı Robotlarda Hiyerarşik Kavram Gelişimi</t>
  </si>
  <si>
    <t>111 E287</t>
  </si>
  <si>
    <t>01/05/2012 01/05/2015</t>
  </si>
  <si>
    <t>Araştırma (1001)</t>
  </si>
  <si>
    <t>Paralel Seyrek Doğrusal Sistem Çözümü</t>
  </si>
  <si>
    <t>Yrd.Doç.Dr.Murat MANGUOĞLU</t>
  </si>
  <si>
    <t>111E238</t>
  </si>
  <si>
    <t>01/05/2012 01/05/2014</t>
  </si>
  <si>
    <t> Hissiyat Odakli Ağ Tarama</t>
  </si>
  <si>
    <t>Doç.Dr.Pınar ŞENKUL</t>
  </si>
  <si>
    <t>112E002</t>
  </si>
  <si>
    <t>01/05/2012 01/05/2013</t>
  </si>
  <si>
    <t>Hızlı Destek (1002)</t>
  </si>
  <si>
    <t>Çoklu-Uygulamalı Ortamlar Için Kullanıcı Modelleme Sistemi</t>
  </si>
  <si>
    <t>Prof.Dr.Fehime Nihan ÇİÇEKLİ</t>
  </si>
  <si>
    <t>112E111</t>
  </si>
  <si>
    <t> Yerel Voxel Ağları Ile Beyin Verisi Üzerinden Bilişsel Süreçlerin Modellenmesi Ve Otomatik Olarak Tanınması</t>
  </si>
  <si>
    <t>Prof.Dr.Fatoş TUNAY VURAL</t>
  </si>
  <si>
    <t>112E315</t>
  </si>
  <si>
    <t>01/04/2013 01/10/2015</t>
  </si>
  <si>
    <t>Twitr - Türkçe Için Sosyal Ağlarda Olay Bulma Ve Bulunan Olaylar Için Konum Tahmini</t>
  </si>
  <si>
    <t>Doç.Dr.Pınar KARAGÖZ</t>
  </si>
  <si>
    <t>112E275</t>
  </si>
  <si>
    <t>01/04/2013 01/01/2015</t>
  </si>
  <si>
    <t>Özgün Bir Uzaklık Dönüşümü Aracılığı İle Görüntülerdeki Şekillerin Mekansal Ve Spektral Özellikleri Bütünleştiren Ve Basit Düzey İstatiksel Analize Olanak Veren Görsel Bir Gramer Oluşturulması</t>
  </si>
  <si>
    <t>Prof.Dr.Zehra Sibel TARI</t>
  </si>
  <si>
    <t>112E208</t>
  </si>
  <si>
    <t>Kısmi Gözlemlenebilir Takviye Öğrenme Için Dolaysız Soyutlama</t>
  </si>
  <si>
    <t>113E239</t>
  </si>
  <si>
    <t>01/09/2013 01/09/2015</t>
  </si>
  <si>
    <t>Gen İfadesi Ve Rnai Verilerini Kullanarak Sinyal İletim 
Ağlarının Tahmini</t>
  </si>
  <si>
    <t>113E323</t>
  </si>
  <si>
    <t>01/12/2013 01/12/2014</t>
  </si>
  <si>
    <t>Klasik Atıksu Arıtma Tesislerinde ve Membran Biyoreaktör (MBR) Sistemlerinde Endokrin Bozucu Maddelerin (EBM) Arıtımı ve Toptan EBM Parametresi Geliştirilme Projesi</t>
  </si>
  <si>
    <t>Prof.Dr.Celal Ferdi GÖKÇAY</t>
  </si>
  <si>
    <t>Çevre</t>
  </si>
  <si>
    <t>108Y272</t>
  </si>
  <si>
    <r>
      <t xml:space="preserve">01/03/2009- </t>
    </r>
    <r>
      <rPr>
        <strike/>
        <sz val="8"/>
        <rFont val="Times New Roman"/>
        <family val="1"/>
        <charset val="162"/>
      </rPr>
      <t>01/09/2011</t>
    </r>
    <r>
      <rPr>
        <sz val="8"/>
        <rFont val="Times New Roman"/>
        <family val="1"/>
        <charset val="162"/>
      </rPr>
      <t>- 01/03/2012</t>
    </r>
  </si>
  <si>
    <t>Araştırma</t>
  </si>
  <si>
    <t>Üst Atmosfer Hava Kütlelerinin TürkiyeÜzerindeki Seyahatleri Sırasında Kompozisyonlarında Olan Değişimlerin İncelenmesi ve Kırsal Hava Kirliliğine Yurt İçi ve Yurt Dışı Kaynakların Katkı Paylarının B</t>
  </si>
  <si>
    <t>Prof.Dr.Gürdal TUNCEL</t>
  </si>
  <si>
    <t>108Y306</t>
  </si>
  <si>
    <t>15/05/2009-15/05/2012</t>
  </si>
  <si>
    <t>Agricultural Reuse of Water and Nutrients From Wastewater Treatment in Turkey</t>
  </si>
  <si>
    <t>Prof.Dr.Göksel DEMİRER</t>
  </si>
  <si>
    <t>108Y242</t>
  </si>
  <si>
    <t>01/02/2009- 01/02/2012</t>
  </si>
  <si>
    <t>Uluslararası</t>
  </si>
  <si>
    <t>Ardişik Kesikli Reaktörlerde Aerobik Granül Üretimi Ve Azot Gideriminde Kullaniminin Araştirilmasi</t>
  </si>
  <si>
    <t>Yrd.Doç.Dr.Tuba Hande Ergüder</t>
  </si>
  <si>
    <t>111Y176</t>
  </si>
  <si>
    <t>15/11/2011 15/11/2012</t>
  </si>
  <si>
    <t>Hızlı Destek</t>
  </si>
  <si>
    <t>Mogan Gölü Havzasında Tarımsal Faaliyetlerden Kaynaklanan Yayılı Kirliliğin ve Kontrol Yöntemlerinin SWAT Modeli ile Değerlendirilmesi</t>
  </si>
  <si>
    <t>Yrd.Doç.Dr.Emre ALP</t>
  </si>
  <si>
    <t>111Y284</t>
  </si>
  <si>
    <t>01/09/2012 01/09/2014</t>
  </si>
  <si>
    <t>Mikroalgal ve Anaerobik Mikrobiyel Kültürlerin Kullanımı ile Entegre Besiyer Madde Giderimi, Sera Gazı Mitigasyonu ve Biyo-Yakıt ve Biyo-Ürün Eldesi</t>
  </si>
  <si>
    <t>111Y205</t>
  </si>
  <si>
    <t>15/05/2012 15/05/2015</t>
  </si>
  <si>
    <t>Üç-Aşamalı (Karanlık-Fermantasyon, Metanojenesis Ve Foto-Fermantasyon) Sistemlerde Organik Atıklardan Entegre Biyohidrojen Ve Metan Üretiminin Araştırılması</t>
  </si>
  <si>
    <t>Yrd.Doç.Dr. Tuba Hande ERGÜDER</t>
  </si>
  <si>
    <t>112M252</t>
  </si>
  <si>
    <t>Triklosan?Nın Aktif Çamur Sistemindeki Akıbetinin  Araştırılması Ve Mikrobiyal Kültür Değişimine Etkisinin Incelenmesi</t>
  </si>
  <si>
    <t>Prof.Dr.Filiz Bengü DİLEK</t>
  </si>
  <si>
    <t>112Y210</t>
  </si>
  <si>
    <t>01/08/2012 01/08/2013</t>
  </si>
  <si>
    <t>Meca Spesifik DNA Probu Kullanarak Nehir Suyunda MRSA İzlenmesi</t>
  </si>
  <si>
    <t>Doç.Dr.Bülent İÇGEN</t>
  </si>
  <si>
    <t>113Z198</t>
  </si>
  <si>
    <t>01/10/2013 01/10/2015</t>
  </si>
  <si>
    <t>Bacaklı Robotlarda Mobil Arazi Uygulamalarına yönelik Öz Durum Kestirimi ve Geribeslemeli Dinamik Davranışlar.</t>
  </si>
  <si>
    <t>Yrd.Doç. Afşar SARANLI</t>
  </si>
  <si>
    <t>Elekt ve Elektr.</t>
  </si>
  <si>
    <t>106E089</t>
  </si>
  <si>
    <t>01/01/2007- 01/01/2010</t>
  </si>
  <si>
    <t>MEMS Teknolojisi Kullanılarak Klinik Tanı Uygulamaları için Ender Hücre Tarama Sistemi Geliştirilmesi</t>
  </si>
  <si>
    <t>Doç.Dr. Haluk KÜLAH</t>
  </si>
  <si>
    <t>109E066</t>
  </si>
  <si>
    <t>01/09/2009- 01/09/2012</t>
  </si>
  <si>
    <t>Araştırma  1001</t>
  </si>
  <si>
    <t>Nanocom: Nano-Ölçekli ve Kuantum İletişim Ağları</t>
  </si>
  <si>
    <t>Doç.Dr.Özgür Barış AKAN</t>
  </si>
  <si>
    <t>109E257</t>
  </si>
  <si>
    <t>01/03/2010 01/03/2013</t>
  </si>
  <si>
    <t>Ethernet Üzerinde Dinamik, Dağıtılmış ve Güvenilir Endüstriyel Haberleşme Protokolları: Genel Tasarım işçerçevesi, Gerçekleştirim ve Deneysel Çalışma</t>
  </si>
  <si>
    <t>Yr.Doç.Dr.Şenan Ece SCHMİDT</t>
  </si>
  <si>
    <t>109E261</t>
  </si>
  <si>
    <t>Akustik Dalga Karışımları Azaltılmış 2-D Elmas Membranlı Mikroüretilmiş Kapasitif Ultrason Çevirgeç Dizileri</t>
  </si>
  <si>
    <t>Y.Doç.Dr.Barış BAYRAM</t>
  </si>
  <si>
    <t>110E072</t>
  </si>
  <si>
    <t>01/09/2010 01/09/2013</t>
  </si>
  <si>
    <t>Gürültülü Telsiz Ağlar için Ağ Kodlaması Stratejileri</t>
  </si>
  <si>
    <t>Doç.Dr.Ali Özgür YILMAZ</t>
  </si>
  <si>
    <t>110E088</t>
  </si>
  <si>
    <t>01/09/2010 01/09/2012</t>
  </si>
  <si>
    <t>Kıvrak Bacaklı Robotlarda Gürbüz Görsel Algının Işitsel Algı Desteğinde Geliştirilmesi Ve Otonom Navigasyon Amaçlı Uygulanması</t>
  </si>
  <si>
    <t>Y.Doç.Dr.Afşar SARANLI</t>
  </si>
  <si>
    <t>110E120</t>
  </si>
  <si>
    <t>01/10/2010 01/10/2013</t>
  </si>
  <si>
    <t>Enerji Verimli Kablosuz Ağ Tasarımı için Temel İlkeler ve Deneysel Uygulamalar</t>
  </si>
  <si>
    <t>Doç.Dr.Elif Uysal BIYIKOĞLU</t>
  </si>
  <si>
    <t>110E252</t>
  </si>
  <si>
    <t>01/04/2011 01/04/2014</t>
  </si>
  <si>
    <t>Çoklu İnsansız Hava Aracının (İHA) Koordineli Güdümü ve Yol Planlama</t>
  </si>
  <si>
    <t>Prof.Dr.Mehmet Kemal LEBLEBİCİOĞLU</t>
  </si>
  <si>
    <t>110E192</t>
  </si>
  <si>
    <t>Çip-Üstü-Laboratuvar Sistemleri İçin Tasarlanan Parylene Tabanli Elektrostatik Mikro Kapaklarin Karakterizasyonu Ve İlaç Araştirma Yongalarinda Uygulamasi</t>
  </si>
  <si>
    <t>111E110</t>
  </si>
  <si>
    <t>01/06/2011 01/06/2012</t>
  </si>
  <si>
    <t>Elmas Tabanlı Kapasitif Ultrasonik Mikroiticiler</t>
  </si>
  <si>
    <t>Yr.Doç.Dr. Barış BAYRAM</t>
  </si>
  <si>
    <t>111E099</t>
  </si>
  <si>
    <t>01/09/2011 01/09/2014</t>
  </si>
  <si>
    <t>Güvenlik Görüntüleme Uygulamaları İçin Frekans Taramalı Silindirik Substrat Tümleşik Dalga Kılavuzu (Stdk) Yarık Dizi Anteni Geliştirilmesi</t>
  </si>
  <si>
    <t>Prof.Dr.Hatice Özlem ÇİVİ</t>
  </si>
  <si>
    <t>111R001</t>
  </si>
  <si>
    <t>01/09/2011 01/09/2013</t>
  </si>
  <si>
    <t>Kalbin Elektriksel Aktivitesinin 3 Boyutlu Transmembran Potansiyel Dağılımları Cinsinden Girişimsiz Olarak Görüntülenmesi</t>
  </si>
  <si>
    <t>Y.Doç.Dr.Yeşim Serinaoğlu DOĞRUSÖZ</t>
  </si>
  <si>
    <t>111 E258</t>
  </si>
  <si>
    <t>01/04/2012 01/10/2014</t>
  </si>
  <si>
    <t> Kanser Ve Çoklu İlaç Dirençliliği Tespiti Için Mems Tabanlı Dielektroforetik Hücre Ayrıştırma Sistemi Geliştirilmesi</t>
  </si>
  <si>
    <t>111E194</t>
  </si>
  <si>
    <t>01/06/2012 01/06/2015</t>
  </si>
  <si>
    <t> İnsansız Sualtı Araçları Için Yol Planlama Ve Sualtı Optik Görüntülerin Akustik Görüntüleme Desteği Ile Iyileştirilmesi.</t>
  </si>
  <si>
    <t>111E267</t>
  </si>
  <si>
    <t>Harmonik Hareket Mikrodalga Doppler Görüntüleme Yöntemi</t>
  </si>
  <si>
    <t>Prof.Dr.Nevzat Güneri GENÇER</t>
  </si>
  <si>
    <t>112E031</t>
  </si>
  <si>
    <t>01/09/2012 01/09/2013</t>
  </si>
  <si>
    <t>Haberleşme Ağlarında Enerji Hasadı Yöntemi Kullanımının Eniyileme ve Gerçekleşmesi</t>
  </si>
  <si>
    <t>112E175</t>
  </si>
  <si>
    <t>01/11/2012 01/11/2015</t>
  </si>
  <si>
    <t>Uluslararası (2501)</t>
  </si>
  <si>
    <t>Elektromanyetizma Problemlerinin Sayısal Çözümlerinde Düşük Frekans Bozulmalarının Önlenmesi (Epsilon)</t>
  </si>
  <si>
    <t>Yrd.Doç.Dr.Özgür Salih ERGÜL</t>
  </si>
  <si>
    <t>113E276</t>
  </si>
  <si>
    <t>01/09/2013 01/09/2014</t>
  </si>
  <si>
    <t>Manyetik Rezonans Görüntüleme (Mrg) Sistemiyle Uyumlu, Programlanabilir Akım Kaynağı Geliştirilmesi</t>
  </si>
  <si>
    <t>Behçet Murat Eyüboğlu</t>
  </si>
  <si>
    <t>113E301</t>
  </si>
  <si>
    <t>01/08/2013 01/08/2014</t>
  </si>
  <si>
    <t>Mikro Ölçekli, Mems Tabanlı Mikrobik Yakıt Pili Geliştirilmesi</t>
  </si>
  <si>
    <t>113E195</t>
  </si>
  <si>
    <t>01/10/2013 01/10/2016</t>
  </si>
  <si>
    <t>Optik Metamalzemelerin Gerçekçi, Hızlı Ve Yüksek Doğruluktaki Benzetimleri Ve Analizleri (OMEGA)</t>
  </si>
  <si>
    <t>Yrd.Doç.Dr.Özgür Salih ERGÜR</t>
  </si>
  <si>
    <t>113E129</t>
  </si>
  <si>
    <t>Ulusal Genç Araş.Kar.Gel.Pro.  (3501)</t>
  </si>
  <si>
    <t>Vücut İçine Yerleştirilen (Implantable) Nörostimülasyon/ Nöromodülasyon Cihazları Tasarımı Ve Geliştirmesi</t>
  </si>
  <si>
    <t>113S471</t>
  </si>
  <si>
    <t>15/10/2013 15/04/2016</t>
  </si>
  <si>
    <t>Öncelikli Alanlar  Ar-Ge Programı (1003)</t>
  </si>
  <si>
    <t>Üreticiler Için Ürün İkame Politikalarının Belirlenmesi Ve İkame Esnekliğinin Getiri Analizi</t>
  </si>
  <si>
    <t>Yrd.Doç.Dr.Seçil Savaşaneril TÜFEKCİ</t>
  </si>
  <si>
    <t xml:space="preserve">Endüstri </t>
  </si>
  <si>
    <t>112M431</t>
  </si>
  <si>
    <t>01/11/2012 01/11/2013</t>
  </si>
  <si>
    <t>Kentsel Alanlarda Konsolidasyon ve Koordinasyon</t>
  </si>
  <si>
    <t>Doç.Dr.Haldun SÜRAL</t>
  </si>
  <si>
    <t>113M121</t>
  </si>
  <si>
    <t>15/04/2013 15/04/2016</t>
  </si>
  <si>
    <t>Uluslararası (JPI URBAN EUROPE)</t>
  </si>
  <si>
    <t>Ekstrüzyon ile Biyoyararlılığı Arttırılmış Ürün Tasarımı: Ekstrüzyonun Biyoyararlılığa, Fonksiyonel Bileşenler Üzerine Etkisi ve Ürüne Eklenmiş Gıda Maddelerinin Ektstrüde Ürün Kalitesi Üzerine Etkisi</t>
  </si>
  <si>
    <t>Yrd.Doç.Dr.İlkay ŞENSOY</t>
  </si>
  <si>
    <t xml:space="preserve">Gıda </t>
  </si>
  <si>
    <t>110O792</t>
  </si>
  <si>
    <t>01/06/2011 01/06/2013</t>
  </si>
  <si>
    <t>Mikro-Akışkan Yöntemi ile Fonksiyonel Zein ve Nano Lif-Zein Kompozitlerinin Üretimi, Emülsiyonlarda ve Gıda Ürünlerinde Kullanımı</t>
  </si>
  <si>
    <t>Doç.Dr.Behiç MERT</t>
  </si>
  <si>
    <t>111O358</t>
  </si>
  <si>
    <t>01/10/2011 01/10/2013</t>
  </si>
  <si>
    <t>Şanlıurfa ili ve Civarındaki Klinik İnsan ve Hayvan Vakaları ile Gıdaladaki Salmonella Çeşitliliğininin Moleküler Düzeyde Belirlenmesi</t>
  </si>
  <si>
    <t>Yrd.Doç.Dr.Yeşim SOYER</t>
  </si>
  <si>
    <t>111O192</t>
  </si>
  <si>
    <t>15/12/2011 15/06/2014</t>
  </si>
  <si>
    <t> Polifenol Oksidaz Enziminin Isı-Ultrason Kombinasyonu ile Inaktivasyonu Sırasında Enzimin Yapısında Meydana Gelen Değişimin Fourier Değişim Kızıl Ötesi (FTIR) Spektroskopisi ile Incelenmesi.</t>
  </si>
  <si>
    <t>Prof.Dr.Alev BAYINDIRLI</t>
  </si>
  <si>
    <t>112O433</t>
  </si>
  <si>
    <t>01/10/2012 01/10/2013</t>
  </si>
  <si>
    <t>Rhizopus oryzae'nin Olası Hekzokinaz Genlerinin Klonlanması ve Saccharomyces cerevisiae'da Expresyonu</t>
  </si>
  <si>
    <t>Prof.Dr.Haluk HAMAMCI</t>
  </si>
  <si>
    <t>112T662</t>
  </si>
  <si>
    <t> Gıda Tedarik Zincirinde Güvenlik Riskleri-Risk Algısı ve İletişimi</t>
  </si>
  <si>
    <t>Prof.Dr. Hami ALPAS</t>
  </si>
  <si>
    <t>112K349</t>
  </si>
  <si>
    <t>01/01/2013 01/01/2015</t>
  </si>
  <si>
    <t>Uluslararası İşbirliği (2528)</t>
  </si>
  <si>
    <t>Manyetik Rezonans Görüntüleme (MRG) ve NMR Relaksometre Teknikleri Kullanılarak Karakterize Edilen Lipozom Sistemleri İle Yağ Oksidasyonunu Önleyici Sprey Ürün Geliştirilmesi</t>
  </si>
  <si>
    <t>Yrd.Doç.Dr.Macit ÖZTOP</t>
  </si>
  <si>
    <t>113O442</t>
  </si>
  <si>
    <t>15/10/2013 15/10/2016</t>
  </si>
  <si>
    <t>Taktik İnsansız Hava Aracı Tasarımı Ve Üretimi</t>
  </si>
  <si>
    <t>Prof.Dr.H.Nafiz ALEMDAROĞLU</t>
  </si>
  <si>
    <t>108M104</t>
  </si>
  <si>
    <t>15/08/2008- 15/08/2011</t>
  </si>
  <si>
    <t>Uydu Sistemlerinde Kullanılacak Elektrikli Bir İtki Sisteminin Tasarımı, Üretimi ve Testi</t>
  </si>
  <si>
    <t>109M402</t>
  </si>
  <si>
    <t>01/12/2010 01/12/2010</t>
  </si>
  <si>
    <t>Uluslararası (2514)</t>
  </si>
  <si>
    <t>Etanol Reformlama İle Yüksek Hidrojen Verimi İçin Adsorpsiyon-Reaksiyon Kombinasyonu Ve Uygun Mezogözenekli Katalizörlerin Geliştirilmesi</t>
  </si>
  <si>
    <t>Yrd.Doç.Dr.Oğuz UZOL</t>
  </si>
  <si>
    <t>110M799</t>
  </si>
  <si>
    <t>15/04/2011 15/04/2012</t>
  </si>
  <si>
    <t>Ultra Yüksek Moleküler Ağırlıklı Polietilenin Çok Ölçekli Modellenmesi</t>
  </si>
  <si>
    <t>Yr.Doç.Dr.Ercan GÜRSES</t>
  </si>
  <si>
    <t>111M646</t>
  </si>
  <si>
    <t>01/05/2012 01/11/2014</t>
  </si>
  <si>
    <t>Şekil Değiştirebilen Kanatların Aerodinamik Açıdan Kısıtlı En Iyileştirilmesi</t>
  </si>
  <si>
    <t>111M731</t>
  </si>
  <si>
    <t> Rüzgar Türbinlerinin Mikro Düzeydeki Yer Seçimi İçin Navier-Stokes Akış Çözücüsünün Topoğrafik Yapısız Çözüm Ağlarında Geliştirilmesi ve Kullanılması</t>
  </si>
  <si>
    <t>Prof.Dr.İsmail Hakkı TUNCER</t>
  </si>
  <si>
    <t>112M104</t>
  </si>
  <si>
    <t>15/11/2012 15/05/2015</t>
  </si>
  <si>
    <t>Yatay Eksenli Rüzgar Türbinlerinde Uç Enjeksiyonu Kullanılarak Aktif Uç Girdabı Kontrolü Yönteminin Deneysel İncelenmesi</t>
  </si>
  <si>
    <t>112M105</t>
  </si>
  <si>
    <t>15/11/2012 15/11/2015</t>
  </si>
  <si>
    <t>Akış Kaynaklı Rüzgar Türbini Gürültüsü Hesaplamaları İçin Yüksek Çözünürlüklü 2 Ve 3 Boyutlu Navier-Stokes Çözücülerinin Geliştirilmesi Ve Uygulanması</t>
  </si>
  <si>
    <t>Prof.Dr.Yusuf ÖZYÖRÜK</t>
  </si>
  <si>
    <t>112M106</t>
  </si>
  <si>
    <t>01/11/2012 01/05/2015</t>
  </si>
  <si>
    <t> Hipersonik Akışlarda Çok Disiplinli Analiz ve Tasarım Optimizasyonu</t>
  </si>
  <si>
    <t>Doç.Dr.Sinan EYİ</t>
  </si>
  <si>
    <t>112M129</t>
  </si>
  <si>
    <t xml:space="preserve"> Uçak Yapılarının Modal Analizlerinde Kullanılacak Algılayıcı Ve Uyarıcıların Tip, Adet Ve Konumlarının Genetik Algoritma İle Optimizasyonu</t>
  </si>
  <si>
    <t>Yr.Doç.Dr.Melih ŞAHİN</t>
  </si>
  <si>
    <t>112M845</t>
  </si>
  <si>
    <t>15/04/2013 15/04/2015</t>
  </si>
  <si>
    <t>Yüksek Performanslı Katı Oksit Yakıt Pilleri İçin Yeni Oksit-Metal Nanokompozit Katotlarının Dizaynı</t>
  </si>
  <si>
    <t>Tuncay YALÇINKAYA
Yrd.Doç.Dr.Ercan GÜRSES</t>
  </si>
  <si>
    <t>112C023</t>
  </si>
  <si>
    <t>28/03/2013 28/05/2015</t>
  </si>
  <si>
    <t>Ul.Den.Ar.Dol.Pr. (2236)</t>
  </si>
  <si>
    <t>Çelik Yapıların Deprem Performansının Sonlu Elemanlar Metoduyla İncelenmesi</t>
  </si>
  <si>
    <t>Yrd.Doç.Dr.Cem TOPKAYA</t>
  </si>
  <si>
    <t>105M242</t>
  </si>
  <si>
    <t>01/05/2006- 01/05/2011</t>
  </si>
  <si>
    <t xml:space="preserve">Kariyer </t>
  </si>
  <si>
    <t>Ön Yüzü Beton Kaplı Kaya Dolgu Barajların Sismik Performanslarının İrdelenerek Tasarıma Uygun Kılavuz Yöntemlerin Geliştirilmesi</t>
  </si>
  <si>
    <t>Dr.Yalın ARICI</t>
  </si>
  <si>
    <t>108M491</t>
  </si>
  <si>
    <t>01/03/2009- 01/03/2012</t>
  </si>
  <si>
    <t>Kıyılarda İklim Değişikliğine Karşı Kumlanma Modeli Destekli Kırılganlık Analizi Projesi - Kideka</t>
  </si>
  <si>
    <t>Prof.Dr.Ayşen ERGİN</t>
  </si>
  <si>
    <t>108M589</t>
  </si>
  <si>
    <t>01/03/2009- 15/03/2012</t>
  </si>
  <si>
    <t>Binalarda Çeşitli Tehlikelerin Yarattığı Acil Durumlar Için Eş Zamanlı Hasar Tesbit, Yerel Tahliye, Yönlendirme Ve Yönetim Modeli</t>
  </si>
  <si>
    <r>
      <t>Yrd.Doç.Dr.Semiha KIZILTAŞ</t>
    </r>
    <r>
      <rPr>
        <sz val="8"/>
        <rFont val="Times New Roman"/>
        <family val="1"/>
        <charset val="162"/>
      </rPr>
      <t xml:space="preserve"> Prof.Dr. Mustafa Talat BİRGÖNÜL</t>
    </r>
  </si>
  <si>
    <t>109M263</t>
  </si>
  <si>
    <t>01/03/2010-01/09/2012</t>
  </si>
  <si>
    <t>Araştırma (1010)</t>
  </si>
  <si>
    <t>Akdeniz Ve Karadeniz Arasındaki Gravite Potansiyeli Ve Yükseklik Farkının Uydu Altimetresi Gözlemleri Ile Belirlenmesi</t>
  </si>
  <si>
    <t>Doç.Dr.Mahmut KARSLIOĞLU</t>
  </si>
  <si>
    <t>110Y062</t>
  </si>
  <si>
    <t>01/11/2010 01/11/2013</t>
  </si>
  <si>
    <t>Su Alma Yapılarında Girdap Oluşumu Ve Önlenmesi İçin Gerekli Düzeneklerin Belirlenmesi.</t>
  </si>
  <si>
    <t>Prof.Dr.Mustafa GÖĞÜŞ</t>
  </si>
  <si>
    <t>110M676</t>
  </si>
  <si>
    <t>15/04/2011 15/04/2013</t>
  </si>
  <si>
    <t>İnşaat Yapım Projelerinde Kaynak Dengeleme Problemi Için Yüksek Performanslı Kesin Ve Üst-Sezgisel Yöntemler Geliştirilmesi</t>
  </si>
  <si>
    <t>Doç.Dr.Rifat SÖNMEZ</t>
  </si>
  <si>
    <t xml:space="preserve">İnşaat </t>
  </si>
  <si>
    <t>111M140</t>
  </si>
  <si>
    <t>01/10/2011 01/04/2014</t>
  </si>
  <si>
    <t>Nehirlerde Köprü Yan Ayakları Sebebiyle Oluşan Daralmanın Oyulma Ve Akım Karakteristiklerine Etkisi Ve Oyulmayı Azaltıcı Düzeneklerin Araştırılması</t>
  </si>
  <si>
    <t>Yrd.Doç.Dr.Mete KÖKEN</t>
  </si>
  <si>
    <t>111M377</t>
  </si>
  <si>
    <t>15/10/2011 15/04/2014</t>
  </si>
  <si>
    <t>Karbon Yakalama ve Depolama için CO2 Taşımasının Risk Tayini</t>
  </si>
  <si>
    <t>Prof.Dr.Mehmet Semih YÜCEMEN</t>
  </si>
  <si>
    <t>111M798</t>
  </si>
  <si>
    <t>15/12/2011 15/02/2014</t>
  </si>
  <si>
    <t>Uluslararası (BS-ERA-NET)</t>
  </si>
  <si>
    <t>Silindirle Sıkıştırılmış Beton Ağırlık Barajların Sismik Performanslarının Belirlenmesi için Dinamik Benzeri Deney Uygulamaları</t>
  </si>
  <si>
    <t>Prof.Dr.Barış BİNİCİ</t>
  </si>
  <si>
    <t>111M712</t>
  </si>
  <si>
    <t>15/04/2012 15/04/2014</t>
  </si>
  <si>
    <t>Tsunami'ye Karşı İleri Düzey Dayanıklılık İçin Önlem Yapıları Geliştirme Ve Risk Değerlendirme RAPSODİ</t>
  </si>
  <si>
    <t>113M556</t>
  </si>
  <si>
    <t>01/07/2013 01/07/2015</t>
  </si>
  <si>
    <t>Uluslararası İşbirliği</t>
  </si>
  <si>
    <t>Çelik Yapılarda Yarı Rijit Bağlantıların Doğrusal Olmayan Davranışının Modellenmesi Ve Üç Boyutlu Yapısal Çözümlemelere Olan Etkisinin Araştırılması</t>
  </si>
  <si>
    <t>Doç.Dr.Afşin SARITAŞ</t>
  </si>
  <si>
    <t>113M223</t>
  </si>
  <si>
    <t>15/09/2013 15/09/2016</t>
  </si>
  <si>
    <t> Açık Kanal Akımında Yüzey Piv Ile Akım Ölçümü</t>
  </si>
  <si>
    <t>Prof.Dr.İsmail AYDIN</t>
  </si>
  <si>
    <t>113M435</t>
  </si>
  <si>
    <t>Tekli Ve Çoklu Yatay Su Alma Yapısı Bulunan Hidroelektrik Santrallerde Girdap Oluşumu Ve Önlenmesi Için Gerekli Düzeneklerin Belirlenmesi</t>
  </si>
  <si>
    <t>113M326</t>
  </si>
  <si>
    <t>01/20/2013 01/10/2015</t>
  </si>
  <si>
    <t> Uydu Kaynaklı Toprak Nemi Ölçümlerinin Kuraklık Tahminlerine Veri Asimilasyonu ile Katkısının Analizi</t>
  </si>
  <si>
    <t>Mustafa Tuğrul YILMAZ
Zuhal AKYÜREK</t>
  </si>
  <si>
    <t>113C007</t>
  </si>
  <si>
    <t>15/05/2013 14/05/2015</t>
  </si>
  <si>
    <t>Yurda Dö. Ar. Bur. Prog.(2232)</t>
  </si>
  <si>
    <t>Yüksek Hacimli Volkanik Doğal Puzolan Katkılı Çimento Hamurunda Kalsiyum Silikat Hidrat Fazının Nano Yapısı: Perlit, Zeolit Ve Tras'Dan Bir Durum Tespit Çalışması</t>
  </si>
  <si>
    <t>Doç.Dr.Lütfullah TURANLI</t>
  </si>
  <si>
    <t>113M911</t>
  </si>
  <si>
    <t>Menderes Migmatitlerinin Kristalleşme Ve Soğuma Yaşları Ile Tektonik Önemleri: U-Pb Ve Ar-Ar Jeokronolojisi</t>
  </si>
  <si>
    <t>Prof.Dr.Erdin BOZKURT</t>
  </si>
  <si>
    <t>Jeoloji</t>
  </si>
  <si>
    <t>109Y265</t>
  </si>
  <si>
    <t>01/05/2010 01/05/2013</t>
  </si>
  <si>
    <t>Batı Anadolu Tektonik Birliklerinde U-Pb Ve Hf İzotop Çalışması: Triyas Sedimanlarının Kalıntı Zirkonları Ile Güney Menderes Masifi Granitik Kayaçlarının Jeokronolojisi Ve Bölgenin Tektono Metamorfik-</t>
  </si>
  <si>
    <t>110Y069</t>
  </si>
  <si>
    <t>Batı Karadeniz (Zonguldak-Bartın) Bölgesinde Devoniyen Yaşlı K-Bentonit Oluşumları ve Jeolojik Önemi</t>
  </si>
  <si>
    <t>Prof.Dr.Asuman Gunal TURKMENOĞLU</t>
  </si>
  <si>
    <t>110Y272</t>
  </si>
  <si>
    <t>Pontitler'in Sakarya Kuşağı ve Arap Plakası Üzerindeki Geç nSantoniyen-Kampaniyen Yaşlı Pelajik İstiflerde Küresel Okyanussal Anoksik 3 Olayı (Oae3) Kaydının Sedimantolojik, Jeokimyasal ve Paleontoloji</t>
  </si>
  <si>
    <t>Doç.Dr.İsmail Ömer YILMAZ</t>
  </si>
  <si>
    <t>111Y138</t>
  </si>
  <si>
    <t>15/01/2012 15/01/2014</t>
  </si>
  <si>
    <t>Güney Batı Anadolu'nun Aktif Tektoniği ve Geç Senozoyik Evrimi</t>
  </si>
  <si>
    <t>Doç.Dr.Nurettin KAYMAKÇI</t>
  </si>
  <si>
    <t>111Y239</t>
  </si>
  <si>
    <t>15/06/2012 15/06/2015</t>
  </si>
  <si>
    <t>Domuztepe-Kahramanmaraş Kazılarında Bulunan Seramik ve Meta-Serpantinit Buluntularının Hammadde Kaynakları ve Üretim Teknolojilerinin Araştırılması</t>
  </si>
  <si>
    <t>Prof.Dr.Asuman Günal TÜRKMENOĞLU</t>
  </si>
  <si>
    <t>112Y135</t>
  </si>
  <si>
    <t>15/11/2012 15/11/2014</t>
  </si>
  <si>
    <t>TUD - ODTU Yenilenebilir Kaynaklar için Nanomalzeme ve Nanoteknoloji Araştırma ve Eğitim Ağyapısı</t>
  </si>
  <si>
    <t>107M447</t>
  </si>
  <si>
    <t>15/06/2008- 15/06/2011</t>
  </si>
  <si>
    <t>Uluslar arası</t>
  </si>
  <si>
    <t>Soğuk Ve Sıcaklık Stresinin Rhodobacter capsulatus Bakterisinde Hidrojen Üretim Metabolizması Üzerine Etkileri</t>
  </si>
  <si>
    <r>
      <t>Dr.Ebru ÖZGÜR</t>
    </r>
    <r>
      <rPr>
        <sz val="8"/>
        <rFont val="Times New Roman"/>
        <family val="1"/>
        <charset val="162"/>
      </rPr>
      <t xml:space="preserve"> Prof.Dr.Meral YÜCEL</t>
    </r>
  </si>
  <si>
    <t>108T455</t>
  </si>
  <si>
    <t>15/10/2008- 15/10/2011</t>
  </si>
  <si>
    <t>Pichia Pastorisi ile İnsan Büyüme Hormonu Üretimi için Biyoproses Geliştirilmesi</t>
  </si>
  <si>
    <t>Prof.Dr.Pınar ÇALIK</t>
  </si>
  <si>
    <t>109R015</t>
  </si>
  <si>
    <t>01/01/2010-01/01/2012</t>
  </si>
  <si>
    <t>N-Alkil Formamitler Ve Pirolidonlar Ile Deniz Suyundan Lityum Klorür Özütlenmesi</t>
  </si>
  <si>
    <t>Prof.Dr.Hilmi Önder ÖZBELGE</t>
  </si>
  <si>
    <t>109M499</t>
  </si>
  <si>
    <t>01/03/2010-01/03/2012</t>
  </si>
  <si>
    <t>Polimer Esaslı Opak Pigment Eldesi Ve Optik Özelliklerinin Belirlenmesi</t>
  </si>
  <si>
    <t>Prof.Dr.Güngör GÜNDÜZ</t>
  </si>
  <si>
    <t>110T768</t>
  </si>
  <si>
    <t>Mısır koçanında eş zamanlı olarak glikoz ve biyoplastik üretimi sürecinde ön işlem parametrelerinin incelenmesi</t>
  </si>
  <si>
    <t>Prof.Dr.Ufuk BAKIR</t>
  </si>
  <si>
    <t>110M789</t>
  </si>
  <si>
    <t>15.02.2011 15/02/2012</t>
  </si>
  <si>
    <t>Prof.Dr.Timur DOĞU</t>
  </si>
  <si>
    <t>111M338</t>
  </si>
  <si>
    <t>Egsoz Gazındaki Hidrokarbon, Karbon Monoksit Ve Azot Oksit (No) Bileşiklerinin Üç Yollu Katalitik Konverter Ile Arıtılması</t>
  </si>
  <si>
    <t>Prof.Dr.Işık ÖNAL</t>
  </si>
  <si>
    <t>111M777</t>
  </si>
  <si>
    <t>Glukoz Izomeraz Üretimi Için Metabolik Mühendislik Yaklaşımı Ile Proses Geliştirilmesi</t>
  </si>
  <si>
    <t>211T065</t>
  </si>
  <si>
    <t>Vanadyum İçeren Biyokatalizörlerle Metanolün Sıvı Fazda Oksidasyonu: Yoğunluk Fonksiyon Teorisi (DFT) Hesaplamaları</t>
  </si>
  <si>
    <t>111T599</t>
  </si>
  <si>
    <t>01/03/2012 01/07/2013</t>
  </si>
  <si>
    <t>Yeni, Aktif Gruplu, Silika Bazlı Nanopartiküller Ile Karbondioksit İkili Sistemlerinin Faz Dengeleri, Termodinamik Modellemesi Ve Nanopartiküllerin Süperkritik Karbondioksit Ile Polimer Emdirme Ve Diğ</t>
  </si>
  <si>
    <t>Yrd.Doç.Dr.Çerağ DİLEK</t>
  </si>
  <si>
    <t>110M465</t>
  </si>
  <si>
    <t>15/07/2011 15/07/2014</t>
  </si>
  <si>
    <t> Kirlenmeye Karşı Dirençli Poli(Eter Sülfon) (Pes) Bazlı Kovuklu Elyaf Tipi Mikrofiltrasyon Membranlarının Hazırlanması Ve Kirlenme Davranışlarının Analizi</t>
  </si>
  <si>
    <t>Yrd.Doç.Dr.Pınar Zeynep Çulfaz EMECAN</t>
  </si>
  <si>
    <t>112M123</t>
  </si>
  <si>
    <t>15/09/2012 15/09/2014</t>
  </si>
  <si>
    <t>Doğal Zeolit Klinoptilolitin Akış Borulu Taşkın-Akışkan Yatakta Kurutulması</t>
  </si>
  <si>
    <t>Doç.Dr.Görkem KÜLAH</t>
  </si>
  <si>
    <t>112M231</t>
  </si>
  <si>
    <t>15/09/2012 15/03/2015</t>
  </si>
  <si>
    <t>112M561</t>
  </si>
  <si>
    <t>15/11/2012 15/11/2013</t>
  </si>
  <si>
    <t>113M123</t>
  </si>
  <si>
    <t>15/07/2013 15/07/2014</t>
  </si>
  <si>
    <t>Lityum Mangan Oksit Adsorbentleri Ile Tuzlu Sulardan Lityum Ayrıştırılması</t>
  </si>
  <si>
    <t>Doç.Dr.Yusuf ULUDAĞ</t>
  </si>
  <si>
    <t>113M913</t>
  </si>
  <si>
    <t>Yrd.Doç.Dr.Nuray DEMİREL</t>
  </si>
  <si>
    <t>Maden</t>
  </si>
  <si>
    <t>111M320</t>
  </si>
  <si>
    <t>Afşin-Elbistan Havzası Entegre Açık Ocak Linyit Madenciliği Ve Elektrik Üretimi Plan Ve Alternatiflerinin Göstergeye Dayalı Sürdürülebilirlik Analizi Için Metodoloji Geliştirilmesi</t>
  </si>
  <si>
    <t>Doç.Dr.Hafize Şebnem DÜZGÜN</t>
  </si>
  <si>
    <t>113M463</t>
  </si>
  <si>
    <t>15/10/2013 15/10/2015</t>
  </si>
  <si>
    <t>ICHMT-Uluslar arası Isı ve Kütle Transferi Merkezi</t>
  </si>
  <si>
    <t>Prof.Dr. Faruk ARINÇ</t>
  </si>
  <si>
    <t>Makina</t>
  </si>
  <si>
    <t>107M198</t>
  </si>
  <si>
    <t>15/08/2007- 15/08/2010</t>
  </si>
  <si>
    <t xml:space="preserve">İşbap </t>
  </si>
  <si>
    <t>Evaporatör Tasarımı Ve Optimizasyonu İçin Mikrokanallarda Isı Transferinin Deneysel Olarak İncelenmesi</t>
  </si>
  <si>
    <t>Y.Doç.Dr.Almıla YAZICIOĞLU</t>
  </si>
  <si>
    <t>107M504</t>
  </si>
  <si>
    <t>01/09/2008- 01/09/2010</t>
  </si>
  <si>
    <t>Nano Akışkan Geçişli Mikrokanal Isı Alıcıların Mems Teknolojisi İle Üretimi Mikroçip Soğutulmasında Kullanımı</t>
  </si>
  <si>
    <t>Yrd.Doç.Dr. Tuba Hanife Okutucu ÖZYURT</t>
  </si>
  <si>
    <t>108M515</t>
  </si>
  <si>
    <t>15/04/2009- 15/04/2012</t>
  </si>
  <si>
    <t>Kartezyen Hesaplama Ağları İçin İki Boyutlu Laminer Navier-Stokes Çözücüsü Geliştirilmesi</t>
  </si>
  <si>
    <t>Prof.Dr.Mehmet Haluk AKSEL</t>
  </si>
  <si>
    <t>109M510</t>
  </si>
  <si>
    <t>01/05/2010 01/05/2012</t>
  </si>
  <si>
    <t>Araç Sürüş Konforunun Artırılması Için Pasif Titreşim Sönümleyicilerinin Geliştirilmesi Ve Test Edilmesi</t>
  </si>
  <si>
    <t>Yrd.Doç.Dr.Ender CİĞEROĞLU</t>
  </si>
  <si>
    <t>110M648</t>
  </si>
  <si>
    <t>15/04/2011 15/10/2013</t>
  </si>
  <si>
    <t>Latticre Boltzmann Metodu Ve Grafik Kartlarıyla Paralel Programlama Kullanarak Mikrokanallarda Tek Fazlı Akış Ve Isı Transferi Analizi</t>
  </si>
  <si>
    <t>Yr.Doç.Dr.Cüneyt SERT</t>
  </si>
  <si>
    <t>110M750</t>
  </si>
  <si>
    <t>15/02/2011 15/02/2012</t>
  </si>
  <si>
    <t>Düşük Süpürme Açısına Sahip Delta Kanadın Akış Yapısının Aktif Akış Kontrol Tekniği Ile Düzenlenmesi</t>
  </si>
  <si>
    <t>Yrd.Doç.Dr.Mehmet Metin YAVUZ</t>
  </si>
  <si>
    <t>111M732</t>
  </si>
  <si>
    <t>Uzaktan Kullanıcı Etkileşimli Yarı-Otonom İnsansız Kara Aracı Platformu</t>
  </si>
  <si>
    <t>Yr.Doç.Dr.Ahmet Buğra KOKU</t>
  </si>
  <si>
    <t>111M580</t>
  </si>
  <si>
    <t>15/07/2012 15/07/2014</t>
  </si>
  <si>
    <t>Cuda Programlama Aracı Kullanılarak Grafik Kartlarında 
Paralel Çalışacak Sonlu Eleman Tabanlı Akış Çözücüsü Geliştirilmesi</t>
  </si>
  <si>
    <t>111M740</t>
  </si>
  <si>
    <t>01/05/2012 01/01/2014</t>
  </si>
  <si>
    <t>Elektro Erozyon İle İşlemede Döner Elektrot İle Küçük Çaplı Delik Delmede Dielektrik Sıvısına Karıştırılan Tozların Ve Isitmanın Yüzey Pürüzlülüğüne Etkisinin Deneysel Araştırılması</t>
  </si>
  <si>
    <t>Prof.Dr.Can ÇOĞUN</t>
  </si>
  <si>
    <t>111M596</t>
  </si>
  <si>
    <t>01/05/2012 01/11/2013</t>
  </si>
  <si>
    <t>Makinalarda Kullanılan Mekanizmaların Enerji Tüketimlerinin, Titreşimlerinin, Seslerinin, Yataklarındaki Aşınmaların Asgariye İndirgenmesi Ve Çalışma Esnekliklerinin Arttırılması</t>
  </si>
  <si>
    <t>Prof.Dr.Reşit SOYLU</t>
  </si>
  <si>
    <t>112M110</t>
  </si>
  <si>
    <t> Mikro Ölçekte Bir Buhar Sıkıştırmalı Soğutma Çevriminin Tasarım, Üretim Ve Testleri</t>
  </si>
  <si>
    <t>Yr.Doç.Dr.Hanefe Tuba Okutucu ÖZYURT</t>
  </si>
  <si>
    <t>112M168</t>
  </si>
  <si>
    <t>01/01/2013 01/07/2015</t>
  </si>
  <si>
    <t>Desikant Soğutma Sisteminde Kompozit Nem Alıcı Geliştirilmesi Ve Adsorbsiyon Sureçinin Teorik Ve Deneysel Olarak Incelenmesi</t>
  </si>
  <si>
    <t>Doç.Dr.Cemil YAMALI</t>
  </si>
  <si>
    <t>113M600</t>
  </si>
  <si>
    <t>Mekanik Bilyalı Öğütmeyle Yüksek Etkinlikte Fotokatalitik Tio2 Tozu Ve Nano Boyutlu Titanya Sol Üretimi</t>
  </si>
  <si>
    <t>Prof.Dr.Abdullah ÖZTÜRK</t>
  </si>
  <si>
    <t>Metalurji</t>
  </si>
  <si>
    <t>109M048</t>
  </si>
  <si>
    <t>01/04/2010-01/04/2012</t>
  </si>
  <si>
    <t>Hidrotermal Yöntemle Üretilen  Çinko Oksit Nanoteller İle Işik Yayan Diyotlarin Geliştirilmesi</t>
  </si>
  <si>
    <t>Yrd.Doç.Dr.Hüsnü Emrah ÜNALAN</t>
  </si>
  <si>
    <t>109M084</t>
  </si>
  <si>
    <t>15/04/2010 15/04/2012</t>
  </si>
  <si>
    <t>Uyarlanmış Sol-Jel Üretim Süreçleriyle İndiyum Kalay Oksit (ITO) Kaplamaların Geliştirilmesi</t>
  </si>
  <si>
    <t>Doç.Dr.Caner DURUCAN</t>
  </si>
  <si>
    <t>109M475</t>
  </si>
  <si>
    <t>01/06/2010-01/06/2012</t>
  </si>
  <si>
    <t>Nanotellerle Organik-İnorganik Hibrit Güneş Pillerinin Geliştirilmesi</t>
  </si>
  <si>
    <t>Doç.Dr.Hüsnü Emrah ÜNALAN</t>
  </si>
  <si>
    <t>109M487</t>
  </si>
  <si>
    <t>15/05/2010 15/05/2012</t>
  </si>
  <si>
    <t>Hızlı Tayin Yöntemi İle Hidrojen Ayırıcı Filtrelerin Geliştirilmesi</t>
  </si>
  <si>
    <t>Prof.Dr.Tayfur ÖZTÜRK</t>
  </si>
  <si>
    <t>109M580</t>
  </si>
  <si>
    <t>01/07/2010 01/01/2013</t>
  </si>
  <si>
    <t>Metal Hidrür Piller İçin CaNi5 Esaslı Bileşiklerin Tasarımı Üretimi Ve Elektrokimyasal Karakterizasyonu</t>
  </si>
  <si>
    <t>Prof.Dr.Mehmet Kadri AYDINOL</t>
  </si>
  <si>
    <t>109M692</t>
  </si>
  <si>
    <t>İntermetalik ve Metalik Cam Nanoalaşımların Yapı-Özellik İlişkilerinin Modellenmesi, Mekanik Nanoalaşımlama İle Üretimi ve Karakterizasyonu</t>
  </si>
  <si>
    <t>Prof.Dr.Mahmut AKDENİZ</t>
  </si>
  <si>
    <t>110M373</t>
  </si>
  <si>
    <t>15/08/2010 15/08/2013</t>
  </si>
  <si>
    <t>Araştırma (2515)</t>
  </si>
  <si>
    <t>Nano Parçacıklı Östenitik Sünek Dökme Demirlerin Ekonomik Üretimi ve Çeliklerle Kaynağı.</t>
  </si>
  <si>
    <t>Prof.Dr.Cemil Hakan GÜR</t>
  </si>
  <si>
    <t>110M389</t>
  </si>
  <si>
    <t>15/05/2011 15/05/2014</t>
  </si>
  <si>
    <t>Uluslararası (2512)</t>
  </si>
  <si>
    <t>Mikrodalga Frekanslarında Etkin Elektromanyetik Dalga Soğurucu Kompozitlerin Tasarımı Ve Geliştirilmesi</t>
  </si>
  <si>
    <t>Doç.Dr.Arcan Fehmi DERİCİOĞLU</t>
  </si>
  <si>
    <t>111M102</t>
  </si>
  <si>
    <t>15/12/2011 15/12/2013</t>
  </si>
  <si>
    <t>5083 Alüminyum Alaşımı Ark Kaynaklı Birleştirmelerinde Kırılma Tokluğu Ve Çatlak Ilerlemesi Tavrının Sürtünme Karıştırma Prosesi Ile Iyileştirilmesi</t>
  </si>
  <si>
    <t>112M238</t>
  </si>
  <si>
    <t>01/11/2012 01/05/2014</t>
  </si>
  <si>
    <t>Etkin Hidrojen Depolama İçin Kabuklu Nanoparçacıkların Üretimi</t>
  </si>
  <si>
    <t>112M193</t>
  </si>
  <si>
    <t>Uluslararası (2515)</t>
  </si>
  <si>
    <t>Aliovalent Katyonlarla Katkılanmış Perovskitlerde Kimyasal Gerinimin İn-Situ X-Işını Kırınımı, Dilatometri Ve İleri Geçirgenli Elektron Mikroskopisi Teknikleriyle İncelenmesi</t>
  </si>
  <si>
    <t>Yr.Doç.Dr.Yener KURU</t>
  </si>
  <si>
    <t>112M844</t>
  </si>
  <si>
    <t>01/08/2013 01/02/2016</t>
  </si>
  <si>
    <t>Kırılgan Polilaktit Biyopolimerinde Elastomerik Toklaştırma Mekanizmalarının İncelenmesi</t>
  </si>
  <si>
    <t>113M586</t>
  </si>
  <si>
    <t>Al Esaslı Metalik Cam Alaşımlarından Amorf/Nanokristal Kompozit Dizaynı Ve Üretimi</t>
  </si>
  <si>
    <t>Yrd.Doç.Dr.Yunus Eren KALAY</t>
  </si>
  <si>
    <t>113M346</t>
  </si>
  <si>
    <t>Ul.Genç Ar.Kar.Gel. Prg. (3501)</t>
  </si>
  <si>
    <t>Yrd.Doç.Dr. Yener KURU</t>
  </si>
  <si>
    <t>113M340</t>
  </si>
  <si>
    <t>15/09/2013 15/03/2016</t>
  </si>
  <si>
    <t>Betonarme ve Çelik Yapıların Deprem Yüklerininde Gözönüne Alınarak Optimum Boyutlandırılması</t>
  </si>
  <si>
    <t>Prof.Dr. Mehmet Polat SAKA</t>
  </si>
  <si>
    <t>Müh. Bil.</t>
  </si>
  <si>
    <t>106M490</t>
  </si>
  <si>
    <t>01/02/2007- 01/02/2009</t>
  </si>
  <si>
    <t>İntegral Köprülerin Sismik Performansının Değerlendirilmesi</t>
  </si>
  <si>
    <t>Doç.Dr.Murat DİCLELİ</t>
  </si>
  <si>
    <t>108M313</t>
  </si>
  <si>
    <t>01/02/2009- 01/02/2011</t>
  </si>
  <si>
    <t>Anti-TNF Kontrollu Salım Sisteminin Romatoid Artirit Tedavilerine Yönelik Etkilerinin Hücre Kültüründe İncelenmesi</t>
  </si>
  <si>
    <t>Yrd.Doç.Dr.Ayşen TEZCANER</t>
  </si>
  <si>
    <t>109S104</t>
  </si>
  <si>
    <t>15/11/2009 15/05/2012</t>
  </si>
  <si>
    <t>Tsunami Oluşumu, Yayılımı ve Kıyı Tırmanmasının Modellenmesi ve Ege Denizi'nde Uygulanması</t>
  </si>
  <si>
    <t>Yrd.Doç.Dr.Utku KANOĞLU</t>
  </si>
  <si>
    <t>109Y387</t>
  </si>
  <si>
    <t>15/02/2011 15/02/2013</t>
  </si>
  <si>
    <t xml:space="preserve">Selenyum Eklenmiş Hidroksiapatit İle Biyomimetik Metot Kullanılarak Kaplanan, Anti-Kanser Ve Anti-Bakteriyel Amaçlı Ti6al4v Ortapedik İmplant Üretimi, Mekanik,Yapısal ve Biyolojik Açılardan İncelenmesi. </t>
  </si>
  <si>
    <t>Doç.Dr.Zafer EVİS</t>
  </si>
  <si>
    <t>111M262</t>
  </si>
  <si>
    <t>01/12/2011 01/12/2013</t>
  </si>
  <si>
    <t>Deri Doku Mühendisliği: İki Katmanlı Nanoaltın Yüklü Deri Yedeklerinin Üretilmesi Ve Karakterizasyonu</t>
  </si>
  <si>
    <t>Yrd.Doç.Dr.Dilek KESKİN</t>
  </si>
  <si>
    <t>111M810</t>
  </si>
  <si>
    <t>01/03/2012 01/03/2013</t>
  </si>
  <si>
    <t>Kemik Doku Mühendisliğine Yönelik Elektroeğirilmiş Bakteriyel Selüloz Temelli Hücre Taşıyıcılar</t>
  </si>
  <si>
    <t>Doç.Dr.Ayşe TEZCANER</t>
  </si>
  <si>
    <t>112T749</t>
  </si>
  <si>
    <t>15/01/2013 15/01/2014</t>
  </si>
  <si>
    <t>Mikro-Yüzey Yapılı Magnezyum-Tabanlı Biyo- Uyumlu Ve Biyo-Emilebilen İmplant Tasarım İmalat Ve Test Edilmesi</t>
  </si>
  <si>
    <t>112M340</t>
  </si>
  <si>
    <t>01/02/2013 01/02/2015</t>
  </si>
  <si>
    <t>Binaların Depreme Karşı Korunması İçin Burulmalı Histeretik Enerji Sönümleme Cihazı</t>
  </si>
  <si>
    <t>Prof.Dr.Murat DİCLELİ</t>
  </si>
  <si>
    <t>113M321</t>
  </si>
  <si>
    <t>01/11/2013 01/11/2015</t>
  </si>
  <si>
    <t>Araştırma  (1001)</t>
  </si>
  <si>
    <t>Petrol Üretimini Arttırma Yöntemlerinden "Yerinde 
Yakma" Tekniklerinin Uygulanması Amacıyla Ülkemizde Üretilen Petrollerin SARA Fraksiyonlarının Isısal Analiz</t>
  </si>
  <si>
    <t>Prof.Dr.Mustafa Verşan KÖK</t>
  </si>
  <si>
    <t>Petrol ve Doğ.</t>
  </si>
  <si>
    <t>110M419</t>
  </si>
  <si>
    <t>01/07/2012 01/07/2014</t>
  </si>
  <si>
    <t>Uluslararası İşbirliği (2522)</t>
  </si>
  <si>
    <t xml:space="preserve">TÜBİTAK DESTEKLİ  ARAŞTIRMA PROJELERİ </t>
  </si>
  <si>
    <r>
      <t>Proje Teşv. İkra. (</t>
    </r>
    <r>
      <rPr>
        <sz val="8"/>
        <rFont val="Times New Roman"/>
        <family val="1"/>
        <charset val="162"/>
      </rPr>
      <t>Proje tutarı içinde</t>
    </r>
    <r>
      <rPr>
        <b/>
        <sz val="8"/>
        <rFont val="Times New Roman"/>
        <family val="1"/>
        <charset val="162"/>
      </rPr>
      <t>)</t>
    </r>
  </si>
  <si>
    <r>
      <t>Kurum Hissesi (</t>
    </r>
    <r>
      <rPr>
        <sz val="8"/>
        <rFont val="Times New Roman"/>
        <family val="1"/>
        <charset val="162"/>
      </rPr>
      <t>Proje tutarı içinde</t>
    </r>
    <r>
      <rPr>
        <b/>
        <sz val="8"/>
        <rFont val="Times New Roman"/>
        <family val="1"/>
        <charset val="162"/>
      </rPr>
      <t>)</t>
    </r>
  </si>
  <si>
    <t>Proje Grubu</t>
  </si>
  <si>
    <t>Biyokütle ve Biyokütle/Kömür Karışımlarını Dolaşımlı Akışkan Yatakta Yakma Teknolojisinin Geliştirilmesi ve Sanayii Boyutunda Uygulanması</t>
  </si>
  <si>
    <r>
      <t>Prof.Dr. Aysel ATIMTAY</t>
    </r>
    <r>
      <rPr>
        <sz val="8"/>
        <rFont val="Times New Roman"/>
        <family val="1"/>
        <charset val="162"/>
      </rPr>
      <t xml:space="preserve"> Prof.Dr. Hüseyin VURAL</t>
    </r>
  </si>
  <si>
    <t>105G023</t>
  </si>
  <si>
    <r>
      <t xml:space="preserve">01/09/2007- </t>
    </r>
    <r>
      <rPr>
        <strike/>
        <sz val="8"/>
        <rFont val="Times New Roman"/>
        <family val="1"/>
        <charset val="162"/>
      </rPr>
      <t>01/09/2010</t>
    </r>
    <r>
      <rPr>
        <sz val="8"/>
        <rFont val="Times New Roman"/>
        <family val="1"/>
        <charset val="162"/>
      </rPr>
      <t xml:space="preserve"> 01/03/2012</t>
    </r>
  </si>
  <si>
    <t>Kamu Projesi (1007)</t>
  </si>
  <si>
    <t>Türkiye'de AB Çevre Mevzuatı ile Uyumlu Tehlikeli Atık Yönetimi</t>
  </si>
  <si>
    <t>Prof.Dr.Ülkü YETİŞ</t>
  </si>
  <si>
    <t>107G126</t>
  </si>
  <si>
    <t>01/05/2009-01/09/2012</t>
  </si>
  <si>
    <t>Evsel/Kentsel Arıtma Çamurlarının Yönetimi</t>
  </si>
  <si>
    <t>Prof.Dr.Faika Dilek SANİN</t>
  </si>
  <si>
    <t>108G168 108G188</t>
  </si>
  <si>
    <t>01/06/2010 01/06/2013</t>
  </si>
  <si>
    <t>Türkiye Elektrik Sisteminde Güç Kalitesine Etki Eden Değişkenleri ve Güç Akışını İzleme, Problemlerin Tespiti, Değerlendirilmesi ve Karşı Önlemlerin Hayata Geçirilmesi</t>
  </si>
  <si>
    <t>Prof.Dr. Muammer ERMİŞ</t>
  </si>
  <si>
    <t>105G129</t>
  </si>
  <si>
    <t>01/03/2006-01/01/2010</t>
  </si>
  <si>
    <t>320X240 Mikrobolometre Tipi Soğutmasız Kızılötesi Detektör Kamera Sistemi</t>
  </si>
  <si>
    <t>105A001</t>
  </si>
  <si>
    <t>01/05/2006- 01/05/2010</t>
  </si>
  <si>
    <t>MEMS Dönüölçer, İvmeölçer ve Ataletsel Ölçüm Birimi Geliştirilmesi</t>
  </si>
  <si>
    <t>105A015</t>
  </si>
  <si>
    <t>Kızıl Ötesi Sensör Teknolojisinin Geliştirilmesi</t>
  </si>
  <si>
    <t>Prof.Dr.Cengiz BEŞİKÇİ</t>
  </si>
  <si>
    <r>
      <t>107A007</t>
    </r>
    <r>
      <rPr>
        <sz val="8"/>
        <rFont val="Times New Roman"/>
        <family val="1"/>
        <charset val="162"/>
      </rPr>
      <t xml:space="preserve"> </t>
    </r>
  </si>
  <si>
    <t>15/02/2008-   15/02/2012</t>
  </si>
  <si>
    <t>MEMS Teknolojisine Dayalı RF Anten Tasarımı</t>
  </si>
  <si>
    <t>Doç.Dr.Şimşek DEMİR</t>
  </si>
  <si>
    <t>109A007
109A008</t>
  </si>
  <si>
    <t>01/08/2012 01/08/2016</t>
  </si>
  <si>
    <t>Kızıl Ötesi Görüntüleyici Arayıcı Başlık Geliştirmesi Projesi</t>
  </si>
  <si>
    <t>111A018 110A005</t>
  </si>
  <si>
    <t>01/09/2013 01/07/2017</t>
  </si>
  <si>
    <t>Ulusal Kuvvetli Yer Hareketi Şebekesi Veri Tabanının Uluslararası Ölçütlere Göre Derlenmesi</t>
  </si>
  <si>
    <t>Yrd.Doç.Dr. Sinan AKKAR</t>
  </si>
  <si>
    <t>105G016</t>
  </si>
  <si>
    <t>01/11/2005-01/11/2009</t>
  </si>
  <si>
    <t>Yeni Nesil Deprem Yönetmelikleri İçin Performans Esaslı Değerlendirme ve Güçlendirme Yöntemlerinin Araştırılmasıve Geliştirilmesi</t>
  </si>
  <si>
    <t>Prof.Dr.Haluk SUCUOĞLU</t>
  </si>
  <si>
    <t>108G034</t>
  </si>
  <si>
    <t>15/02/2010 15/02/2013</t>
  </si>
  <si>
    <t>Türkiye Köprü Mühendisliğinde Tasarım ve Yapıma İlişkin Teknolojilerin Geliştirilmesi</t>
  </si>
  <si>
    <t>Yrd.Doç.Dr.Alp CANER</t>
  </si>
  <si>
    <t>110G093</t>
  </si>
  <si>
    <t>01/10/2011 01/10/2014</t>
  </si>
  <si>
    <t>Hastaneler İçin Güneş Enerji Kaynaklı PEM Yakıt Pilinden Elektrik, Oksijen ve Hidrojen Üretim Tesisi Kurulması ve Yüksek Basınçlı Elektrolizör Geliştirilmesi</t>
  </si>
  <si>
    <t>Yrd.Doç.Dr. İlker TARI</t>
  </si>
  <si>
    <t>106G130</t>
  </si>
  <si>
    <t>15/12/2006- 15/12/2010</t>
  </si>
  <si>
    <t>Karayolları Köprü Yönetim Sisteminin Geliştirilmesi</t>
  </si>
  <si>
    <t>Yrd.Doç.Dr. Ferhat AKGÜL</t>
  </si>
  <si>
    <r>
      <t xml:space="preserve"> 108G018</t>
    </r>
    <r>
      <rPr>
        <sz val="8"/>
        <rFont val="Times New Roman"/>
        <family val="1"/>
        <charset val="162"/>
      </rPr>
      <t xml:space="preserve"> 108G185</t>
    </r>
  </si>
  <si>
    <t>01/09/2009- 01/03/2012</t>
  </si>
  <si>
    <t xml:space="preserve">TÜBİTAK DESTEKLİ  KAMU PROJELERİ  </t>
  </si>
  <si>
    <t>2013 YILINDA YÜRÜTÜLEN MÜHENDİSLİK FAKÜLTESİNE AİT AB PROJELERİ</t>
  </si>
  <si>
    <t>PROJE ADI</t>
  </si>
  <si>
    <t>PROJE YÜRÜTÜCÜSÜ</t>
  </si>
  <si>
    <t>PROJE KODU</t>
  </si>
  <si>
    <t>Bölüm / Merkez</t>
  </si>
  <si>
    <t>Başlangıç Tarihi</t>
  </si>
  <si>
    <t>Bitiş Tarihi</t>
  </si>
  <si>
    <t>Toplam Bütçe</t>
  </si>
  <si>
    <t>ODTÜ Payı</t>
  </si>
  <si>
    <t>PROGRAM</t>
  </si>
  <si>
    <t>PROJENİN SON DURUMU</t>
  </si>
  <si>
    <t>APOMOLUB</t>
  </si>
  <si>
    <t>TÜLAY ROJAY</t>
  </si>
  <si>
    <t>2007ABH67840003</t>
  </si>
  <si>
    <t>ULUSLARARASI / DİĞER</t>
  </si>
  <si>
    <t>BİTTİ (ARALIK 2013)</t>
  </si>
  <si>
    <t>CBS-UA</t>
  </si>
  <si>
    <t>2007ABH67840008</t>
  </si>
  <si>
    <t>ULUSLARARASI / LLP</t>
  </si>
  <si>
    <t>EUMETSAT</t>
  </si>
  <si>
    <t>ZÜHAL AKYÜREK</t>
  </si>
  <si>
    <t>2007ABH67840019</t>
  </si>
  <si>
    <t>GEOFRAME</t>
  </si>
  <si>
    <t>2007ABH67840020</t>
  </si>
  <si>
    <t>HYVOLUTION</t>
  </si>
  <si>
    <t>İNCİ EROĞLU</t>
  </si>
  <si>
    <t>2007ABH67840025</t>
  </si>
  <si>
    <t>Kimya Mühendisliği</t>
  </si>
  <si>
    <t>6.ÇERÇEVE</t>
  </si>
  <si>
    <t>BİTTİ (AĞUSTOS 2013)</t>
  </si>
  <si>
    <t>INMOSION</t>
  </si>
  <si>
    <t>HEDİYE TÜYDEŞ</t>
  </si>
  <si>
    <t>2007ABH67840027</t>
  </si>
  <si>
    <t>BİTTİ (NİSAN 2013)</t>
  </si>
  <si>
    <t>MELİA</t>
  </si>
  <si>
    <t>ŞAHNAZ TİĞREK</t>
  </si>
  <si>
    <t>2007ABH67840030</t>
  </si>
  <si>
    <t>NESSHY</t>
  </si>
  <si>
    <t>TAYFUR ÖZTÜRK</t>
  </si>
  <si>
    <t>2007ABH67840031</t>
  </si>
  <si>
    <t>Malzeme ve Metalurji Mühendisliği</t>
  </si>
  <si>
    <t>ISURF</t>
  </si>
  <si>
    <t>ASUMAN DOĞAÇ</t>
  </si>
  <si>
    <t>2007ABH67840032</t>
  </si>
  <si>
    <t>Bilgisayar Mühendisliği</t>
  </si>
  <si>
    <t>7.ÇERÇEVE</t>
  </si>
  <si>
    <t>SWEETS</t>
  </si>
  <si>
    <t>YURDANUR TULUNAY</t>
  </si>
  <si>
    <t>2007ABH67840046</t>
  </si>
  <si>
    <t>Uzay ve Havacılık Mühendisliği</t>
  </si>
  <si>
    <t>TRANSFER</t>
  </si>
  <si>
    <t>A.CEVDET YALÇINER</t>
  </si>
  <si>
    <t>2007ABH67840049</t>
  </si>
  <si>
    <t>TUNAPC</t>
  </si>
  <si>
    <t>2007ABH67840050</t>
  </si>
  <si>
    <t>ASTRONET</t>
  </si>
  <si>
    <t>OZAN TEKİNALP</t>
  </si>
  <si>
    <t>2007ABH67840055</t>
  </si>
  <si>
    <t>WASTENET</t>
  </si>
  <si>
    <t>AYSEL ATIMTAY</t>
  </si>
  <si>
    <t>2007ABH67840056</t>
  </si>
  <si>
    <t>Çevre Mühendisliği</t>
  </si>
  <si>
    <t>QMAN-MEAT</t>
  </si>
  <si>
    <t>2008ABH67840001</t>
  </si>
  <si>
    <t>PROMİM (HIMO)</t>
  </si>
  <si>
    <t>2008ABH67840002</t>
  </si>
  <si>
    <t>MOBİLE-3 DTV</t>
  </si>
  <si>
    <t>GÖZDE AKAR</t>
  </si>
  <si>
    <t>2008ABH67840004</t>
  </si>
  <si>
    <t>Elektrik ve Elektronik Mühendisliği</t>
  </si>
  <si>
    <t>ROSSİ</t>
  </si>
  <si>
    <t>EROL ŞAHİN</t>
  </si>
  <si>
    <t>2008ABH67840005</t>
  </si>
  <si>
    <t>SEE-GRID SCI</t>
  </si>
  <si>
    <t>CEVAT ŞENER</t>
  </si>
  <si>
    <t>2008ABH67840012</t>
  </si>
  <si>
    <t>MİCROTRAİNİNG</t>
  </si>
  <si>
    <t>GÖKSEL NİYAZİ DEMİRER</t>
  </si>
  <si>
    <t>2008ABH67840014</t>
  </si>
  <si>
    <t xml:space="preserve">TEHLİKELİ ATIK </t>
  </si>
  <si>
    <t>ÜLKÜ YETİŞ</t>
  </si>
  <si>
    <t>2008ABH67840017</t>
  </si>
  <si>
    <t>HEGEL</t>
  </si>
  <si>
    <t>MUSTAFA İLHAN GÖKLER</t>
  </si>
  <si>
    <t>2008ABH67840018</t>
  </si>
  <si>
    <t>Makine Mühendisliği</t>
  </si>
  <si>
    <t>STRUVİTE</t>
  </si>
  <si>
    <t>2009ABH67840010</t>
  </si>
  <si>
    <t>Belirlenecek</t>
  </si>
  <si>
    <t>SERIES</t>
  </si>
  <si>
    <t>HALUK SUCUOĞLU</t>
  </si>
  <si>
    <t>2009ABH67840013</t>
  </si>
  <si>
    <t>BIOHYPO</t>
  </si>
  <si>
    <t>2009ABH67840015</t>
  </si>
  <si>
    <t>Çevre Müh.</t>
  </si>
  <si>
    <t>SHARE</t>
  </si>
  <si>
    <t>DEDE SİNAN AKKAR</t>
  </si>
  <si>
    <t>2009ABH67840020</t>
  </si>
  <si>
    <t>COMBINA IAPP</t>
  </si>
  <si>
    <t>Oğuz UZOL</t>
  </si>
  <si>
    <t>2009ABH67840025</t>
  </si>
  <si>
    <t>SYNER-G</t>
  </si>
  <si>
    <t>2010ABH67840001</t>
  </si>
  <si>
    <t>FLODIS</t>
  </si>
  <si>
    <t>Nejan HUVAJ</t>
  </si>
  <si>
    <t>2010ABH67840004</t>
  </si>
  <si>
    <t>EMME</t>
  </si>
  <si>
    <t>2010ABH67840010</t>
  </si>
  <si>
    <t>LLP STRATEGY FOR IT (Çankırı ve Sinop İllerinde IT LLL Stratejisi)</t>
  </si>
  <si>
    <t>HAFİZE ŞEBNEM DÜZGÜN</t>
  </si>
  <si>
    <t>2010ABH67840012</t>
  </si>
  <si>
    <t>Maden Mühendisliği</t>
  </si>
  <si>
    <t>FİLYOS</t>
  </si>
  <si>
    <t>ÖMER KIRCA</t>
  </si>
  <si>
    <t>2010ABH67840014</t>
  </si>
  <si>
    <t>Endüstri Mühendisliği</t>
  </si>
  <si>
    <t>NERA</t>
  </si>
  <si>
    <t>2010ABH67840020</t>
  </si>
  <si>
    <t>INTAPONTIT SUTURUNUN JEO.</t>
  </si>
  <si>
    <t>MEHMET CEMAL GÖNCÜOĞLU</t>
  </si>
  <si>
    <t>2010ABH67840022</t>
  </si>
  <si>
    <t>Jeololoji Mühendisliği</t>
  </si>
  <si>
    <t>PATHOSYS</t>
  </si>
  <si>
    <t>TOLGA CAN</t>
  </si>
  <si>
    <t>2011ABH67840001</t>
  </si>
  <si>
    <t>CGS EUROPE</t>
  </si>
  <si>
    <t>2011ABH67840002</t>
  </si>
  <si>
    <t>Petrol ve Doğalgaz Mühendisliği</t>
  </si>
  <si>
    <t xml:space="preserve">MULTIMOL DATA </t>
  </si>
  <si>
    <t>FATOŞ YARMAN VURAL</t>
  </si>
  <si>
    <t>2011ABH67840005</t>
  </si>
  <si>
    <t>FLOODSAT</t>
  </si>
  <si>
    <t>KORAY KAMİL YILMAZ</t>
  </si>
  <si>
    <t>2011ABH67840007</t>
  </si>
  <si>
    <t>DEORBIT SAIL</t>
  </si>
  <si>
    <t>2011ABH67840008</t>
  </si>
  <si>
    <t>Havacılık ve Uzay Mühendisliği</t>
  </si>
  <si>
    <t>UA LLP</t>
  </si>
  <si>
    <t>ABDÜLKERİM ÇENGELOĞLU</t>
  </si>
  <si>
    <t>2011ABH67840010</t>
  </si>
  <si>
    <t>PLANTFOODSEC</t>
  </si>
  <si>
    <t>HAMİ ALPAS</t>
  </si>
  <si>
    <t>2011ABH67840011</t>
  </si>
  <si>
    <t>Gıda Mühendisliği</t>
  </si>
  <si>
    <t>ISGIP</t>
  </si>
  <si>
    <t>MURAT GÜNDÜZ</t>
  </si>
  <si>
    <t>2011ABH67840012</t>
  </si>
  <si>
    <t>SERIES TA PROJECT</t>
  </si>
  <si>
    <t>MEHMET YENER ÖZKAN</t>
  </si>
  <si>
    <t>2011ABH67840015</t>
  </si>
  <si>
    <t>VHEART</t>
  </si>
  <si>
    <t>SERDAR GÖKTEPE</t>
  </si>
  <si>
    <t>2011ABH67840017</t>
  </si>
  <si>
    <t>PRACE1 IP</t>
  </si>
  <si>
    <t>MURAT MONGUOĞLU</t>
  </si>
  <si>
    <t>2011ABH67840021</t>
  </si>
  <si>
    <t>SCI-BUS</t>
  </si>
  <si>
    <t>2011ABH67840022</t>
  </si>
  <si>
    <t>ASTRONET II</t>
  </si>
  <si>
    <t>2012ABH67840007</t>
  </si>
  <si>
    <t>CHANGE</t>
  </si>
  <si>
    <t xml:space="preserve">YAVUZ YAMAN </t>
  </si>
  <si>
    <t>2012ABH67840022</t>
  </si>
  <si>
    <t>EUMETSAT 2 HSAF-COOP2</t>
  </si>
  <si>
    <t>SEVDA ZUHAL AKYÜREK</t>
  </si>
  <si>
    <t>2013ABH67840003</t>
  </si>
  <si>
    <t>-</t>
  </si>
  <si>
    <t>NGA-WEST2</t>
  </si>
  <si>
    <t>ZEYNEP GÜLERCE</t>
  </si>
  <si>
    <t>2013ABH67840011</t>
  </si>
  <si>
    <t xml:space="preserve">İnşaat Mühendisliği </t>
  </si>
  <si>
    <t>INSYSME</t>
  </si>
  <si>
    <t>AHMET YAKUT</t>
  </si>
  <si>
    <t>2013ABH67840015</t>
  </si>
  <si>
    <t>Sıra No</t>
  </si>
  <si>
    <t>Başladığı 
Yıl</t>
  </si>
  <si>
    <r>
      <rPr>
        <strike/>
        <sz val="8"/>
        <rFont val="Times New Roman"/>
        <family val="1"/>
        <charset val="162"/>
      </rPr>
      <t>Hakkı Polat GÜLKAN</t>
    </r>
    <r>
      <rPr>
        <sz val="8"/>
        <rFont val="Times New Roman"/>
        <family val="1"/>
        <charset val="162"/>
      </rPr>
      <t xml:space="preserve"> / AHMET YAKUT</t>
    </r>
  </si>
  <si>
    <r>
      <rPr>
        <strike/>
        <sz val="8"/>
        <rFont val="Times New Roman"/>
        <family val="1"/>
        <charset val="162"/>
      </rPr>
      <t>DEDE SİNAN AKKAR</t>
    </r>
    <r>
      <rPr>
        <sz val="8"/>
        <rFont val="Times New Roman"/>
        <family val="1"/>
        <charset val="162"/>
      </rPr>
      <t xml:space="preserve"> / M.TOLGA YILMAZ</t>
    </r>
  </si>
  <si>
    <r>
      <rPr>
        <strike/>
        <sz val="8"/>
        <rFont val="Times New Roman"/>
        <family val="1"/>
        <charset val="162"/>
      </rPr>
      <t>DEDE SİNAN AKKAR</t>
    </r>
    <r>
      <rPr>
        <sz val="8"/>
        <rFont val="Times New Roman"/>
        <family val="1"/>
        <charset val="162"/>
      </rPr>
      <t xml:space="preserve"> / AYŞEGÜL ASKAN GÜNDOĞAN</t>
    </r>
  </si>
  <si>
    <r>
      <t>ENDER OKANDAN/</t>
    </r>
    <r>
      <rPr>
        <sz val="8"/>
        <rFont val="Times New Roman"/>
        <family val="1"/>
        <charset val="162"/>
      </rPr>
      <t>ÇAĞLAR SINAYUÇ</t>
    </r>
  </si>
  <si>
    <t>Barajlarin Analizi İçin Sonlu Eleman Yazilimi Hazirlanmasi</t>
  </si>
  <si>
    <t>TÜBİTAK ÜNİVERSİTE SANAYİ İŞBİRLİĞİ PROJELERİ (1505)</t>
  </si>
  <si>
    <t>Yağmurla Tetiklenen Sığ Heyelanların Mekanizması ve Modellenmesi</t>
  </si>
  <si>
    <t>Yr.Doç.Dr. Nejan Huvaj SARIHAN</t>
  </si>
  <si>
    <t>109M635</t>
  </si>
  <si>
    <t>Biyopolimer PLA (Polilaktit) ve Doğal Katkılı Kompozitlerinin Otomotiv Parçalarında Kullanılabilirliği</t>
  </si>
  <si>
    <t>Aminosilanlanan Karbon Nanotüplerin Poliamid-6 Kristallenme Davranışına Etkileri</t>
  </si>
  <si>
    <t xml:space="preserve">111M460 </t>
  </si>
  <si>
    <t>01/11/2011   01/11/2012</t>
  </si>
  <si>
    <t>Yüksek Alevlenme Dayanımlı Polimer Bazlı Karbon Nanotüp ve Kil Katkılı Nanokompozit Malzemelerin Geliştirilmesi</t>
  </si>
  <si>
    <t xml:space="preserve">107M347 </t>
  </si>
  <si>
    <t>01/12/2007   01/12/2009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</si>
</sst>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"/>
    <numFmt numFmtId="166" formatCode="#,##0.00\ [$€-1]"/>
    <numFmt numFmtId="167" formatCode="[$$-409]#,##0.00"/>
    <numFmt numFmtId="168" formatCode="_-[$$-409]* #,##0.00_ ;_-[$$-409]* \-#,##0.00\ ;_-[$$-409]* &quot;-&quot;??_ ;_-@_ "/>
    <numFmt numFmtId="169" formatCode="#,##0.00\ [$€-1];\-#,##0.00\ [$€-1]"/>
  </numFmts>
  <fonts count="2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strike/>
      <sz val="10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333333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333333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63"/>
      <name val="Times New Roman"/>
      <family val="1"/>
      <charset val="162"/>
    </font>
    <font>
      <strike/>
      <sz val="8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8"/>
      <color indexed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352">
    <xf numFmtId="0" fontId="0" fillId="0" borderId="0" xfId="0"/>
    <xf numFmtId="0" fontId="2" fillId="0" borderId="1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2" borderId="17" xfId="0" applyNumberFormat="1" applyFont="1" applyFill="1" applyBorder="1" applyAlignment="1">
      <alignment horizontal="right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right" vertical="center" wrapText="1"/>
    </xf>
    <xf numFmtId="4" fontId="3" fillId="0" borderId="0" xfId="1" applyNumberFormat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2" fillId="2" borderId="31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right" vertical="center" wrapText="1"/>
    </xf>
    <xf numFmtId="4" fontId="2" fillId="2" borderId="32" xfId="0" applyNumberFormat="1" applyFont="1" applyFill="1" applyBorder="1" applyAlignment="1">
      <alignment horizontal="right" vertical="center" wrapText="1"/>
    </xf>
    <xf numFmtId="4" fontId="2" fillId="2" borderId="37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wrapText="1"/>
    </xf>
    <xf numFmtId="0" fontId="2" fillId="2" borderId="26" xfId="0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164" fontId="3" fillId="2" borderId="35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right" vertical="center" wrapText="1"/>
    </xf>
    <xf numFmtId="0" fontId="12" fillId="0" borderId="17" xfId="0" applyFont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165" fontId="9" fillId="3" borderId="17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14" fontId="9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11" fillId="0" borderId="0" xfId="0" applyNumberFormat="1" applyFont="1" applyBorder="1" applyAlignment="1">
      <alignment vertical="center" wrapText="1"/>
    </xf>
    <xf numFmtId="165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3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9" fillId="3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32" xfId="1" applyFont="1" applyFill="1" applyBorder="1" applyAlignment="1">
      <alignment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0" borderId="3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/>
    <xf numFmtId="0" fontId="16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6" fillId="0" borderId="0" xfId="0" applyFont="1" applyFill="1"/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Fill="1" applyBorder="1"/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 wrapText="1"/>
    </xf>
    <xf numFmtId="14" fontId="9" fillId="0" borderId="25" xfId="0" applyNumberFormat="1" applyFont="1" applyFill="1" applyBorder="1" applyAlignment="1">
      <alignment horizontal="left" vertical="center"/>
    </xf>
    <xf numFmtId="166" fontId="18" fillId="0" borderId="25" xfId="0" applyNumberFormat="1" applyFont="1" applyFill="1" applyBorder="1" applyAlignment="1">
      <alignment horizontal="right" vertical="center"/>
    </xf>
    <xf numFmtId="14" fontId="9" fillId="0" borderId="25" xfId="0" applyNumberFormat="1" applyFont="1" applyFill="1" applyBorder="1" applyAlignment="1">
      <alignment horizontal="left" vertical="center" wrapText="1"/>
    </xf>
    <xf numFmtId="166" fontId="18" fillId="0" borderId="25" xfId="0" applyNumberFormat="1" applyFont="1" applyFill="1" applyBorder="1" applyAlignment="1">
      <alignment horizontal="right" vertical="center" wrapText="1"/>
    </xf>
    <xf numFmtId="14" fontId="18" fillId="0" borderId="25" xfId="0" applyNumberFormat="1" applyFont="1" applyFill="1" applyBorder="1" applyAlignment="1">
      <alignment horizontal="right" vertical="center"/>
    </xf>
    <xf numFmtId="166" fontId="18" fillId="0" borderId="25" xfId="0" applyNumberFormat="1" applyFont="1" applyFill="1" applyBorder="1" applyAlignment="1">
      <alignment horizontal="right" vertical="top" wrapText="1"/>
    </xf>
    <xf numFmtId="166" fontId="18" fillId="0" borderId="44" xfId="0" applyNumberFormat="1" applyFont="1" applyFill="1" applyBorder="1" applyAlignment="1">
      <alignment horizontal="right" vertical="center"/>
    </xf>
    <xf numFmtId="14" fontId="9" fillId="0" borderId="44" xfId="0" applyNumberFormat="1" applyFont="1" applyFill="1" applyBorder="1" applyAlignment="1">
      <alignment horizontal="left" vertical="center"/>
    </xf>
    <xf numFmtId="167" fontId="18" fillId="0" borderId="25" xfId="0" applyNumberFormat="1" applyFont="1" applyFill="1" applyBorder="1" applyAlignment="1">
      <alignment horizontal="right" vertical="center"/>
    </xf>
    <xf numFmtId="166" fontId="19" fillId="0" borderId="25" xfId="0" applyNumberFormat="1" applyFont="1" applyFill="1" applyBorder="1" applyAlignment="1">
      <alignment horizontal="right" vertical="center"/>
    </xf>
    <xf numFmtId="166" fontId="18" fillId="0" borderId="33" xfId="0" applyNumberFormat="1" applyFont="1" applyFill="1" applyBorder="1" applyAlignment="1">
      <alignment horizontal="right" vertical="center"/>
    </xf>
    <xf numFmtId="14" fontId="9" fillId="0" borderId="33" xfId="0" applyNumberFormat="1" applyFont="1" applyFill="1" applyBorder="1" applyAlignment="1">
      <alignment horizontal="left" vertical="center"/>
    </xf>
    <xf numFmtId="4" fontId="18" fillId="0" borderId="33" xfId="0" applyNumberFormat="1" applyFont="1" applyFill="1" applyBorder="1" applyAlignment="1">
      <alignment horizontal="right" vertical="top" wrapText="1"/>
    </xf>
    <xf numFmtId="166" fontId="18" fillId="0" borderId="33" xfId="0" applyNumberFormat="1" applyFont="1" applyFill="1" applyBorder="1" applyAlignment="1">
      <alignment horizontal="right" vertical="top" wrapText="1"/>
    </xf>
    <xf numFmtId="167" fontId="9" fillId="0" borderId="33" xfId="0" applyNumberFormat="1" applyFont="1" applyFill="1" applyBorder="1" applyAlignment="1">
      <alignment horizontal="right" vertical="center"/>
    </xf>
    <xf numFmtId="168" fontId="9" fillId="0" borderId="33" xfId="0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left" vertical="center" wrapText="1"/>
    </xf>
    <xf numFmtId="14" fontId="9" fillId="0" borderId="45" xfId="0" applyNumberFormat="1" applyFont="1" applyFill="1" applyBorder="1" applyAlignment="1">
      <alignment horizontal="left" vertical="center"/>
    </xf>
    <xf numFmtId="169" fontId="9" fillId="0" borderId="45" xfId="0" applyNumberFormat="1" applyFont="1" applyFill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 wrapText="1"/>
    </xf>
    <xf numFmtId="14" fontId="9" fillId="0" borderId="45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 wrapText="1"/>
    </xf>
    <xf numFmtId="165" fontId="2" fillId="2" borderId="17" xfId="0" applyNumberFormat="1" applyFont="1" applyFill="1" applyBorder="1" applyAlignment="1">
      <alignment wrapText="1"/>
    </xf>
    <xf numFmtId="165" fontId="2" fillId="2" borderId="17" xfId="0" applyNumberFormat="1" applyFont="1" applyFill="1" applyBorder="1" applyAlignment="1">
      <alignment horizontal="center" wrapText="1"/>
    </xf>
    <xf numFmtId="0" fontId="2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20" fillId="0" borderId="0" xfId="0" applyFont="1"/>
    <xf numFmtId="4" fontId="22" fillId="0" borderId="0" xfId="1" applyNumberFormat="1" applyFont="1" applyBorder="1" applyAlignment="1">
      <alignment vertical="center" wrapText="1"/>
    </xf>
    <xf numFmtId="0" fontId="22" fillId="0" borderId="0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4" fontId="22" fillId="0" borderId="0" xfId="1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3" fillId="0" borderId="0" xfId="0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wrapText="1"/>
    </xf>
    <xf numFmtId="4" fontId="3" fillId="0" borderId="41" xfId="0" applyNumberFormat="1" applyFont="1" applyBorder="1" applyAlignment="1">
      <alignment horizontal="right" vertical="center" wrapText="1"/>
    </xf>
    <xf numFmtId="1" fontId="9" fillId="3" borderId="5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5" fontId="9" fillId="0" borderId="27" xfId="0" applyNumberFormat="1" applyFont="1" applyFill="1" applyBorder="1" applyAlignment="1">
      <alignment horizontal="right" vertical="center" wrapText="1"/>
    </xf>
    <xf numFmtId="0" fontId="3" fillId="0" borderId="51" xfId="0" applyFont="1" applyBorder="1" applyAlignment="1">
      <alignment horizontal="center" vertical="center"/>
    </xf>
    <xf numFmtId="1" fontId="9" fillId="3" borderId="38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wrapText="1"/>
    </xf>
    <xf numFmtId="0" fontId="3" fillId="0" borderId="3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0" fillId="0" borderId="17" xfId="0" applyFont="1" applyBorder="1" applyAlignment="1">
      <alignment vertical="center" wrapText="1"/>
    </xf>
    <xf numFmtId="0" fontId="16" fillId="0" borderId="48" xfId="0" applyFont="1" applyBorder="1"/>
    <xf numFmtId="0" fontId="16" fillId="0" borderId="49" xfId="0" applyFont="1" applyBorder="1"/>
    <xf numFmtId="165" fontId="24" fillId="0" borderId="48" xfId="0" applyNumberFormat="1" applyFont="1" applyBorder="1"/>
    <xf numFmtId="0" fontId="20" fillId="0" borderId="48" xfId="0" applyFont="1" applyBorder="1"/>
    <xf numFmtId="0" fontId="20" fillId="0" borderId="49" xfId="0" applyFont="1" applyBorder="1"/>
    <xf numFmtId="1" fontId="24" fillId="0" borderId="47" xfId="0" applyNumberFormat="1" applyFont="1" applyBorder="1" applyAlignment="1">
      <alignment horizontal="center"/>
    </xf>
    <xf numFmtId="1" fontId="7" fillId="0" borderId="38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 wrapText="1"/>
    </xf>
    <xf numFmtId="1" fontId="15" fillId="0" borderId="47" xfId="0" applyNumberFormat="1" applyFont="1" applyBorder="1" applyAlignment="1">
      <alignment horizontal="center"/>
    </xf>
    <xf numFmtId="0" fontId="2" fillId="2" borderId="38" xfId="0" applyFont="1" applyFill="1" applyBorder="1" applyAlignment="1">
      <alignment horizontal="center" vertical="center" wrapText="1"/>
    </xf>
    <xf numFmtId="164" fontId="3" fillId="2" borderId="39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4" fontId="22" fillId="0" borderId="48" xfId="1" applyNumberFormat="1" applyFont="1" applyBorder="1" applyAlignment="1">
      <alignment horizontal="right" vertical="center" wrapText="1"/>
    </xf>
    <xf numFmtId="4" fontId="3" fillId="0" borderId="49" xfId="1" applyNumberFormat="1" applyFont="1" applyBorder="1" applyAlignment="1">
      <alignment horizontal="right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wrapText="1"/>
    </xf>
    <xf numFmtId="0" fontId="2" fillId="2" borderId="27" xfId="0" applyFont="1" applyFill="1" applyBorder="1" applyAlignment="1">
      <alignment horizontal="center" wrapText="1"/>
    </xf>
    <xf numFmtId="4" fontId="2" fillId="2" borderId="27" xfId="0" applyNumberFormat="1" applyFont="1" applyFill="1" applyBorder="1" applyAlignment="1">
      <alignment horizontal="right" wrapText="1"/>
    </xf>
    <xf numFmtId="164" fontId="3" fillId="2" borderId="51" xfId="0" applyNumberFormat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4" fontId="3" fillId="0" borderId="32" xfId="1" applyNumberFormat="1" applyFont="1" applyBorder="1" applyAlignment="1">
      <alignment horizontal="right" vertical="center" wrapText="1"/>
    </xf>
    <xf numFmtId="164" fontId="3" fillId="0" borderId="37" xfId="1" applyNumberFormat="1" applyFont="1" applyBorder="1" applyAlignment="1">
      <alignment horizontal="center" vertical="center" wrapText="1"/>
    </xf>
    <xf numFmtId="4" fontId="3" fillId="0" borderId="48" xfId="1" applyNumberFormat="1" applyFont="1" applyBorder="1" applyAlignment="1">
      <alignment horizontal="right" vertical="center" wrapText="1"/>
    </xf>
    <xf numFmtId="164" fontId="3" fillId="0" borderId="49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4" fontId="3" fillId="0" borderId="12" xfId="1" applyNumberFormat="1" applyFont="1" applyBorder="1" applyAlignment="1">
      <alignment horizontal="right" vertical="center" wrapText="1"/>
    </xf>
    <xf numFmtId="164" fontId="3" fillId="0" borderId="46" xfId="1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right" vertical="center" wrapText="1"/>
    </xf>
    <xf numFmtId="164" fontId="3" fillId="0" borderId="15" xfId="1" applyNumberFormat="1" applyFont="1" applyBorder="1" applyAlignment="1">
      <alignment horizontal="center" vertical="center" wrapText="1"/>
    </xf>
    <xf numFmtId="0" fontId="7" fillId="0" borderId="17" xfId="1" applyFont="1" applyFill="1" applyBorder="1" applyAlignment="1">
      <alignment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4" fontId="22" fillId="0" borderId="17" xfId="1" applyNumberFormat="1" applyFont="1" applyBorder="1" applyAlignment="1">
      <alignment horizontal="right" vertical="center" wrapText="1"/>
    </xf>
    <xf numFmtId="164" fontId="22" fillId="0" borderId="39" xfId="1" applyNumberFormat="1" applyFont="1" applyBorder="1" applyAlignment="1">
      <alignment horizontal="center" vertical="center" wrapText="1"/>
    </xf>
    <xf numFmtId="4" fontId="22" fillId="0" borderId="48" xfId="0" applyNumberFormat="1" applyFont="1" applyBorder="1" applyAlignment="1">
      <alignment horizontal="right" vertical="center" wrapText="1"/>
    </xf>
    <xf numFmtId="164" fontId="22" fillId="0" borderId="49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right" vertical="center" wrapText="1"/>
    </xf>
    <xf numFmtId="164" fontId="22" fillId="0" borderId="39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8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27" xfId="1" applyFont="1" applyFill="1" applyBorder="1" applyAlignment="1">
      <alignment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4" fontId="22" fillId="0" borderId="27" xfId="1" applyNumberFormat="1" applyFont="1" applyBorder="1" applyAlignment="1">
      <alignment horizontal="right" vertical="center" wrapText="1"/>
    </xf>
    <xf numFmtId="164" fontId="22" fillId="0" borderId="51" xfId="1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" fontId="22" fillId="0" borderId="27" xfId="0" applyNumberFormat="1" applyFont="1" applyBorder="1" applyAlignment="1">
      <alignment horizontal="right" vertical="center" wrapText="1"/>
    </xf>
    <xf numFmtId="164" fontId="22" fillId="0" borderId="51" xfId="0" applyNumberFormat="1" applyFont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9" fillId="3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right" vertical="center" wrapText="1"/>
    </xf>
    <xf numFmtId="0" fontId="12" fillId="0" borderId="17" xfId="0" applyFont="1" applyBorder="1" applyAlignment="1">
      <alignment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" fontId="9" fillId="3" borderId="38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textRotation="90"/>
    </xf>
    <xf numFmtId="0" fontId="16" fillId="2" borderId="5" xfId="0" applyFont="1" applyFill="1" applyBorder="1" applyAlignment="1">
      <alignment horizontal="center" vertical="center" textRotation="90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/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4" fontId="11" fillId="0" borderId="46" xfId="0" applyNumberFormat="1" applyFont="1" applyBorder="1" applyAlignment="1">
      <alignment horizontal="center" vertical="center" textRotation="90"/>
    </xf>
    <xf numFmtId="164" fontId="11" fillId="0" borderId="39" xfId="0" applyNumberFormat="1" applyFont="1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textRotation="90"/>
    </xf>
    <xf numFmtId="165" fontId="11" fillId="0" borderId="12" xfId="0" applyNumberFormat="1" applyFont="1" applyBorder="1" applyAlignment="1">
      <alignment horizontal="center" vertical="center" wrapText="1"/>
    </xf>
    <xf numFmtId="165" fontId="11" fillId="0" borderId="48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center" vertical="center" textRotation="90" wrapText="1"/>
    </xf>
    <xf numFmtId="1" fontId="11" fillId="0" borderId="47" xfId="0" applyNumberFormat="1" applyFont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24" fillId="0" borderId="48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textRotation="90"/>
    </xf>
    <xf numFmtId="0" fontId="16" fillId="0" borderId="49" xfId="0" applyFont="1" applyBorder="1" applyAlignment="1">
      <alignment horizontal="center" vertical="center" textRotation="90"/>
    </xf>
    <xf numFmtId="0" fontId="5" fillId="0" borderId="48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 textRotation="90" wrapText="1"/>
    </xf>
    <xf numFmtId="0" fontId="2" fillId="0" borderId="15" xfId="1" applyFont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textRotation="90" wrapText="1"/>
    </xf>
    <xf numFmtId="0" fontId="3" fillId="0" borderId="16" xfId="1" applyFont="1" applyBorder="1" applyAlignment="1">
      <alignment horizontal="center" vertical="center" textRotation="90" wrapText="1"/>
    </xf>
    <xf numFmtId="4" fontId="3" fillId="0" borderId="32" xfId="1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" fontId="22" fillId="0" borderId="48" xfId="0" applyNumberFormat="1" applyFont="1" applyBorder="1" applyAlignment="1">
      <alignment horizontal="center" vertical="center" wrapText="1"/>
    </xf>
    <xf numFmtId="164" fontId="22" fillId="0" borderId="46" xfId="0" applyNumberFormat="1" applyFont="1" applyBorder="1" applyAlignment="1">
      <alignment horizontal="center" vertical="center" textRotation="90"/>
    </xf>
    <xf numFmtId="0" fontId="20" fillId="0" borderId="49" xfId="0" applyFont="1" applyBorder="1" applyAlignment="1">
      <alignment horizontal="center" vertical="center" textRotation="90"/>
    </xf>
    <xf numFmtId="4" fontId="22" fillId="0" borderId="0" xfId="0" applyNumberFormat="1" applyFont="1" applyBorder="1" applyAlignment="1">
      <alignment horizontal="center" vertical="center" wrapText="1"/>
    </xf>
    <xf numFmtId="4" fontId="22" fillId="0" borderId="0" xfId="1" applyNumberFormat="1" applyFont="1" applyFill="1" applyBorder="1" applyAlignment="1">
      <alignment horizontal="center" vertical="center" wrapText="1"/>
    </xf>
    <xf numFmtId="4" fontId="22" fillId="0" borderId="0" xfId="1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22" fillId="0" borderId="0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 textRotation="90" wrapText="1"/>
    </xf>
    <xf numFmtId="0" fontId="22" fillId="0" borderId="47" xfId="1" applyFont="1" applyBorder="1" applyAlignment="1">
      <alignment horizontal="center" vertical="center" textRotation="90" wrapText="1"/>
    </xf>
    <xf numFmtId="0" fontId="22" fillId="0" borderId="12" xfId="1" applyFont="1" applyBorder="1" applyAlignment="1">
      <alignment horizontal="center" vertical="center" wrapText="1"/>
    </xf>
    <xf numFmtId="0" fontId="22" fillId="0" borderId="48" xfId="1" applyFont="1" applyBorder="1" applyAlignment="1">
      <alignment horizontal="center" vertical="center" wrapText="1"/>
    </xf>
    <xf numFmtId="4" fontId="22" fillId="0" borderId="12" xfId="1" applyNumberFormat="1" applyFont="1" applyBorder="1" applyAlignment="1">
      <alignment horizontal="center" vertical="center" wrapText="1"/>
    </xf>
    <xf numFmtId="4" fontId="22" fillId="0" borderId="48" xfId="1" applyNumberFormat="1" applyFont="1" applyBorder="1" applyAlignment="1">
      <alignment horizontal="center" vertical="center" wrapText="1"/>
    </xf>
    <xf numFmtId="164" fontId="22" fillId="0" borderId="46" xfId="1" applyNumberFormat="1" applyFont="1" applyBorder="1" applyAlignment="1">
      <alignment horizontal="center" vertical="center" textRotation="90"/>
    </xf>
    <xf numFmtId="0" fontId="7" fillId="0" borderId="49" xfId="1" applyFont="1" applyBorder="1" applyAlignment="1">
      <alignment horizontal="center" vertical="center" textRotation="90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11" fillId="0" borderId="43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0"/>
  <sheetViews>
    <sheetView tabSelected="1" topLeftCell="A133" workbookViewId="0">
      <selection activeCell="D149" sqref="D149"/>
    </sheetView>
  </sheetViews>
  <sheetFormatPr defaultRowHeight="15" x14ac:dyDescent="0.25"/>
  <cols>
    <col min="1" max="1" width="4.28515625" style="80" customWidth="1"/>
    <col min="2" max="2" width="36" style="80" customWidth="1"/>
    <col min="3" max="3" width="19" style="80" customWidth="1"/>
    <col min="4" max="4" width="16.140625" style="80" customWidth="1"/>
    <col min="5" max="5" width="15.140625" style="80" customWidth="1"/>
    <col min="6" max="6" width="18.42578125" style="80" customWidth="1"/>
    <col min="7" max="7" width="12" style="80" customWidth="1"/>
    <col min="8" max="8" width="18.42578125" style="80" customWidth="1"/>
    <col min="9" max="9" width="11.7109375" style="80" customWidth="1"/>
    <col min="10" max="10" width="12.42578125" style="80" customWidth="1"/>
    <col min="11" max="11" width="14.28515625" style="80" customWidth="1"/>
    <col min="12" max="12" width="11.5703125" style="80" customWidth="1"/>
    <col min="13" max="13" width="10.140625" style="80" customWidth="1"/>
    <col min="14" max="14" width="3.85546875" style="80" customWidth="1"/>
    <col min="15" max="16384" width="9.140625" style="80"/>
  </cols>
  <sheetData>
    <row r="1" spans="1:38" ht="24" customHeight="1" thickBot="1" x14ac:dyDescent="0.3">
      <c r="A1" s="291" t="s">
        <v>788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4"/>
      <c r="AJ1" s="54"/>
      <c r="AK1" s="85"/>
      <c r="AL1" s="85"/>
    </row>
    <row r="2" spans="1:38" ht="15.75" customHeight="1" thickTop="1" x14ac:dyDescent="0.25">
      <c r="A2" s="284" t="s">
        <v>1</v>
      </c>
      <c r="B2" s="265" t="s">
        <v>2</v>
      </c>
      <c r="C2" s="265" t="s">
        <v>3</v>
      </c>
      <c r="D2" s="265" t="s">
        <v>4</v>
      </c>
      <c r="E2" s="265" t="s">
        <v>5</v>
      </c>
      <c r="F2" s="280" t="s">
        <v>19</v>
      </c>
      <c r="G2" s="282" t="s">
        <v>7</v>
      </c>
      <c r="H2" s="271" t="s">
        <v>8</v>
      </c>
      <c r="I2" s="271" t="s">
        <v>789</v>
      </c>
      <c r="J2" s="271" t="s">
        <v>790</v>
      </c>
      <c r="K2" s="265" t="s">
        <v>791</v>
      </c>
      <c r="L2" s="269" t="s">
        <v>9</v>
      </c>
      <c r="M2" s="86"/>
      <c r="N2" s="86"/>
      <c r="O2" s="86"/>
      <c r="P2" s="86"/>
      <c r="Q2" s="86"/>
      <c r="R2" s="86"/>
      <c r="S2" s="86"/>
      <c r="T2" s="86"/>
      <c r="U2" s="86"/>
      <c r="V2" s="86"/>
      <c r="W2" s="55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56"/>
      <c r="AK2" s="85"/>
      <c r="AL2" s="85"/>
    </row>
    <row r="3" spans="1:38" ht="41.25" customHeight="1" thickBot="1" x14ac:dyDescent="0.3">
      <c r="A3" s="285"/>
      <c r="B3" s="273"/>
      <c r="C3" s="273"/>
      <c r="D3" s="273"/>
      <c r="E3" s="273"/>
      <c r="F3" s="281"/>
      <c r="G3" s="283"/>
      <c r="H3" s="272"/>
      <c r="I3" s="272"/>
      <c r="J3" s="272"/>
      <c r="K3" s="273"/>
      <c r="L3" s="270"/>
      <c r="M3" s="59"/>
      <c r="N3" s="57"/>
      <c r="O3" s="57"/>
      <c r="P3" s="57"/>
      <c r="Q3" s="57"/>
      <c r="R3" s="58"/>
      <c r="S3" s="58"/>
      <c r="T3" s="58"/>
      <c r="U3" s="58"/>
      <c r="V3" s="58"/>
      <c r="W3" s="59"/>
      <c r="X3" s="59"/>
      <c r="Y3" s="57"/>
      <c r="Z3" s="57"/>
      <c r="AA3" s="57"/>
      <c r="AB3" s="57"/>
      <c r="AC3" s="57"/>
      <c r="AD3" s="58"/>
      <c r="AE3" s="58"/>
      <c r="AF3" s="58"/>
      <c r="AG3" s="60"/>
      <c r="AH3" s="86"/>
      <c r="AK3" s="85"/>
      <c r="AL3" s="85"/>
    </row>
    <row r="4" spans="1:38" s="88" customFormat="1" ht="33.75" x14ac:dyDescent="0.25">
      <c r="A4" s="161">
        <v>1</v>
      </c>
      <c r="B4" s="162" t="s">
        <v>242</v>
      </c>
      <c r="C4" s="163" t="s">
        <v>243</v>
      </c>
      <c r="D4" s="164" t="s">
        <v>240</v>
      </c>
      <c r="E4" s="164" t="s">
        <v>244</v>
      </c>
      <c r="F4" s="165" t="s">
        <v>245</v>
      </c>
      <c r="G4" s="164" t="s">
        <v>246</v>
      </c>
      <c r="H4" s="166">
        <v>124731</v>
      </c>
      <c r="I4" s="166">
        <v>20700</v>
      </c>
      <c r="J4" s="166">
        <v>9457</v>
      </c>
      <c r="K4" s="164" t="s">
        <v>247</v>
      </c>
      <c r="L4" s="167">
        <v>11</v>
      </c>
      <c r="M4" s="61"/>
      <c r="N4" s="61"/>
      <c r="O4" s="61"/>
      <c r="P4" s="61"/>
      <c r="Q4" s="61"/>
      <c r="R4" s="61"/>
      <c r="S4" s="62"/>
      <c r="T4" s="63"/>
      <c r="U4" s="63"/>
      <c r="V4" s="64"/>
      <c r="W4" s="61"/>
      <c r="X4" s="61"/>
      <c r="Y4" s="61"/>
      <c r="Z4" s="61"/>
      <c r="AA4" s="61"/>
      <c r="AB4" s="61"/>
      <c r="AC4" s="61"/>
      <c r="AD4" s="62"/>
      <c r="AE4" s="63"/>
      <c r="AF4" s="63"/>
      <c r="AG4" s="64"/>
      <c r="AH4" s="62"/>
      <c r="AK4" s="89"/>
      <c r="AL4" s="89"/>
    </row>
    <row r="5" spans="1:38" s="88" customFormat="1" ht="22.5" x14ac:dyDescent="0.25">
      <c r="A5" s="168">
        <v>2</v>
      </c>
      <c r="B5" s="50" t="s">
        <v>248</v>
      </c>
      <c r="C5" s="39" t="s">
        <v>45</v>
      </c>
      <c r="D5" s="40" t="s">
        <v>240</v>
      </c>
      <c r="E5" s="40" t="s">
        <v>244</v>
      </c>
      <c r="F5" s="41" t="s">
        <v>249</v>
      </c>
      <c r="G5" s="40" t="s">
        <v>250</v>
      </c>
      <c r="H5" s="42">
        <v>79660</v>
      </c>
      <c r="I5" s="42">
        <v>27000</v>
      </c>
      <c r="J5" s="42">
        <v>3460</v>
      </c>
      <c r="K5" s="40" t="s">
        <v>251</v>
      </c>
      <c r="L5" s="169">
        <v>11</v>
      </c>
      <c r="M5" s="61"/>
      <c r="N5" s="61"/>
      <c r="O5" s="61"/>
      <c r="P5" s="61"/>
      <c r="Q5" s="61"/>
      <c r="R5" s="62"/>
      <c r="S5" s="62"/>
      <c r="T5" s="63"/>
      <c r="U5" s="63"/>
      <c r="V5" s="64"/>
      <c r="W5" s="61"/>
      <c r="X5" s="61"/>
      <c r="Y5" s="61"/>
      <c r="Z5" s="61"/>
      <c r="AA5" s="61"/>
      <c r="AB5" s="61"/>
      <c r="AC5" s="63"/>
      <c r="AD5" s="62"/>
      <c r="AE5" s="63"/>
      <c r="AF5" s="63"/>
      <c r="AG5" s="64"/>
      <c r="AH5" s="62"/>
      <c r="AK5" s="89"/>
      <c r="AL5" s="89"/>
    </row>
    <row r="6" spans="1:38" s="88" customFormat="1" ht="22.5" x14ac:dyDescent="0.25">
      <c r="A6" s="161">
        <v>3</v>
      </c>
      <c r="B6" s="43" t="s">
        <v>252</v>
      </c>
      <c r="C6" s="44" t="s">
        <v>253</v>
      </c>
      <c r="D6" s="40" t="s">
        <v>240</v>
      </c>
      <c r="E6" s="40" t="s">
        <v>244</v>
      </c>
      <c r="F6" s="41" t="s">
        <v>254</v>
      </c>
      <c r="G6" s="40" t="s">
        <v>255</v>
      </c>
      <c r="H6" s="42">
        <v>204016</v>
      </c>
      <c r="I6" s="42">
        <v>45000</v>
      </c>
      <c r="J6" s="42">
        <v>14456</v>
      </c>
      <c r="K6" s="40" t="s">
        <v>256</v>
      </c>
      <c r="L6" s="169">
        <v>12</v>
      </c>
      <c r="M6" s="61"/>
      <c r="N6" s="61"/>
      <c r="O6" s="61"/>
      <c r="P6" s="61"/>
      <c r="Q6" s="61"/>
      <c r="R6" s="62"/>
      <c r="S6" s="62"/>
      <c r="T6" s="63"/>
      <c r="U6" s="63"/>
      <c r="V6" s="64"/>
      <c r="W6" s="61"/>
      <c r="X6" s="61"/>
      <c r="Y6" s="61"/>
      <c r="Z6" s="61"/>
      <c r="AA6" s="61"/>
      <c r="AB6" s="61"/>
      <c r="AC6" s="61"/>
      <c r="AD6" s="62"/>
      <c r="AE6" s="63"/>
      <c r="AF6" s="63"/>
      <c r="AG6" s="64"/>
      <c r="AH6" s="62"/>
      <c r="AK6" s="89"/>
      <c r="AL6" s="89"/>
    </row>
    <row r="7" spans="1:38" s="88" customFormat="1" ht="22.5" x14ac:dyDescent="0.25">
      <c r="A7" s="243">
        <v>4</v>
      </c>
      <c r="B7" s="43" t="s">
        <v>257</v>
      </c>
      <c r="C7" s="44" t="s">
        <v>253</v>
      </c>
      <c r="D7" s="40" t="s">
        <v>240</v>
      </c>
      <c r="E7" s="40" t="s">
        <v>244</v>
      </c>
      <c r="F7" s="41" t="s">
        <v>258</v>
      </c>
      <c r="G7" s="40" t="s">
        <v>259</v>
      </c>
      <c r="H7" s="42">
        <v>244980</v>
      </c>
      <c r="I7" s="42">
        <v>40500</v>
      </c>
      <c r="J7" s="42">
        <v>18589</v>
      </c>
      <c r="K7" s="40" t="s">
        <v>260</v>
      </c>
      <c r="L7" s="169">
        <v>12</v>
      </c>
      <c r="M7" s="61"/>
      <c r="N7" s="61"/>
      <c r="O7" s="61"/>
      <c r="P7" s="61"/>
      <c r="Q7" s="61"/>
      <c r="R7" s="61"/>
      <c r="S7" s="62"/>
      <c r="T7" s="63"/>
      <c r="U7" s="63"/>
      <c r="V7" s="64"/>
      <c r="W7" s="61"/>
      <c r="X7" s="61"/>
      <c r="Y7" s="61"/>
      <c r="Z7" s="61"/>
      <c r="AA7" s="61"/>
      <c r="AB7" s="61"/>
      <c r="AC7" s="61"/>
      <c r="AD7" s="62"/>
      <c r="AE7" s="63"/>
      <c r="AF7" s="63"/>
      <c r="AG7" s="64"/>
      <c r="AH7" s="62"/>
      <c r="AK7" s="89"/>
      <c r="AL7" s="89"/>
    </row>
    <row r="8" spans="1:38" s="88" customFormat="1" ht="22.5" x14ac:dyDescent="0.25">
      <c r="A8" s="161">
        <v>5</v>
      </c>
      <c r="B8" s="43" t="s">
        <v>261</v>
      </c>
      <c r="C8" s="44" t="s">
        <v>262</v>
      </c>
      <c r="D8" s="40" t="s">
        <v>240</v>
      </c>
      <c r="E8" s="40" t="s">
        <v>244</v>
      </c>
      <c r="F8" s="41" t="s">
        <v>263</v>
      </c>
      <c r="G8" s="40" t="s">
        <v>264</v>
      </c>
      <c r="H8" s="42">
        <v>118520</v>
      </c>
      <c r="I8" s="42">
        <v>27000</v>
      </c>
      <c r="J8" s="42">
        <v>8320</v>
      </c>
      <c r="K8" s="40" t="s">
        <v>256</v>
      </c>
      <c r="L8" s="169">
        <v>12</v>
      </c>
      <c r="M8" s="61"/>
      <c r="N8" s="61"/>
      <c r="O8" s="61"/>
      <c r="P8" s="61"/>
      <c r="Q8" s="61"/>
      <c r="R8" s="61"/>
      <c r="S8" s="62"/>
      <c r="T8" s="63"/>
      <c r="U8" s="63"/>
      <c r="V8" s="64"/>
      <c r="W8" s="61"/>
      <c r="X8" s="61"/>
      <c r="Y8" s="61"/>
      <c r="Z8" s="61"/>
      <c r="AA8" s="61"/>
      <c r="AB8" s="61"/>
      <c r="AC8" s="61"/>
      <c r="AD8" s="62"/>
      <c r="AE8" s="63"/>
      <c r="AF8" s="63"/>
      <c r="AG8" s="64"/>
      <c r="AH8" s="62"/>
      <c r="AK8" s="89"/>
      <c r="AL8" s="89"/>
    </row>
    <row r="9" spans="1:38" s="88" customFormat="1" ht="22.5" x14ac:dyDescent="0.25">
      <c r="A9" s="243">
        <v>6</v>
      </c>
      <c r="B9" s="52" t="s">
        <v>265</v>
      </c>
      <c r="C9" s="44" t="s">
        <v>266</v>
      </c>
      <c r="D9" s="40" t="s">
        <v>240</v>
      </c>
      <c r="E9" s="40" t="s">
        <v>244</v>
      </c>
      <c r="F9" s="41" t="s">
        <v>267</v>
      </c>
      <c r="G9" s="40" t="s">
        <v>268</v>
      </c>
      <c r="H9" s="42">
        <v>11500</v>
      </c>
      <c r="I9" s="42"/>
      <c r="J9" s="42"/>
      <c r="K9" s="40" t="s">
        <v>269</v>
      </c>
      <c r="L9" s="169">
        <v>12</v>
      </c>
      <c r="M9" s="61"/>
      <c r="N9" s="61"/>
      <c r="O9" s="61"/>
      <c r="P9" s="61"/>
      <c r="Q9" s="61"/>
      <c r="R9" s="61"/>
      <c r="S9" s="61"/>
      <c r="T9" s="63"/>
      <c r="U9" s="63"/>
      <c r="V9" s="64"/>
      <c r="W9" s="61"/>
      <c r="X9" s="61"/>
      <c r="Y9" s="61"/>
      <c r="Z9" s="61"/>
      <c r="AA9" s="61"/>
      <c r="AB9" s="61"/>
      <c r="AC9" s="61"/>
      <c r="AD9" s="61"/>
      <c r="AE9" s="63"/>
      <c r="AF9" s="63"/>
      <c r="AG9" s="64"/>
      <c r="AH9" s="62"/>
      <c r="AK9" s="89"/>
      <c r="AL9" s="89"/>
    </row>
    <row r="10" spans="1:38" s="88" customFormat="1" ht="22.5" x14ac:dyDescent="0.25">
      <c r="A10" s="161">
        <v>7</v>
      </c>
      <c r="B10" s="43" t="s">
        <v>270</v>
      </c>
      <c r="C10" s="44" t="s">
        <v>271</v>
      </c>
      <c r="D10" s="40" t="s">
        <v>240</v>
      </c>
      <c r="E10" s="40" t="s">
        <v>244</v>
      </c>
      <c r="F10" s="41" t="s">
        <v>272</v>
      </c>
      <c r="G10" s="40" t="s">
        <v>47</v>
      </c>
      <c r="H10" s="42">
        <v>142280</v>
      </c>
      <c r="I10" s="42">
        <v>27000</v>
      </c>
      <c r="J10" s="42">
        <v>10480</v>
      </c>
      <c r="K10" s="40" t="s">
        <v>260</v>
      </c>
      <c r="L10" s="169">
        <v>12</v>
      </c>
      <c r="M10" s="61"/>
      <c r="N10" s="61"/>
      <c r="O10" s="61"/>
      <c r="P10" s="61"/>
      <c r="Q10" s="61"/>
      <c r="R10" s="61"/>
      <c r="S10" s="62"/>
      <c r="T10" s="63"/>
      <c r="U10" s="63"/>
      <c r="V10" s="64"/>
      <c r="W10" s="61"/>
      <c r="X10" s="61"/>
      <c r="Y10" s="61"/>
      <c r="Z10" s="61"/>
      <c r="AA10" s="61"/>
      <c r="AB10" s="61"/>
      <c r="AC10" s="61"/>
      <c r="AD10" s="62"/>
      <c r="AE10" s="63"/>
      <c r="AF10" s="63"/>
      <c r="AG10" s="64"/>
      <c r="AH10" s="62"/>
      <c r="AK10" s="89"/>
      <c r="AL10" s="89"/>
    </row>
    <row r="11" spans="1:38" s="88" customFormat="1" ht="33.75" x14ac:dyDescent="0.25">
      <c r="A11" s="243">
        <v>8</v>
      </c>
      <c r="B11" s="43" t="s">
        <v>273</v>
      </c>
      <c r="C11" s="39" t="s">
        <v>274</v>
      </c>
      <c r="D11" s="40" t="s">
        <v>240</v>
      </c>
      <c r="E11" s="40" t="s">
        <v>244</v>
      </c>
      <c r="F11" s="41" t="s">
        <v>275</v>
      </c>
      <c r="G11" s="40" t="s">
        <v>276</v>
      </c>
      <c r="H11" s="42">
        <v>291485</v>
      </c>
      <c r="I11" s="42">
        <v>50625</v>
      </c>
      <c r="J11" s="42">
        <v>21896</v>
      </c>
      <c r="K11" s="40" t="s">
        <v>260</v>
      </c>
      <c r="L11" s="169">
        <v>13</v>
      </c>
      <c r="M11" s="61"/>
      <c r="N11" s="61"/>
      <c r="O11" s="61"/>
      <c r="P11" s="61"/>
      <c r="Q11" s="61"/>
      <c r="R11" s="61"/>
      <c r="S11" s="62"/>
      <c r="T11" s="63"/>
      <c r="U11" s="63"/>
      <c r="V11" s="64"/>
      <c r="W11" s="61"/>
      <c r="X11" s="61"/>
      <c r="Y11" s="61"/>
      <c r="Z11" s="61"/>
      <c r="AA11" s="61"/>
      <c r="AB11" s="61"/>
      <c r="AC11" s="61"/>
      <c r="AD11" s="62"/>
      <c r="AE11" s="63"/>
      <c r="AF11" s="63"/>
      <c r="AG11" s="64"/>
      <c r="AH11" s="62"/>
      <c r="AK11" s="89"/>
      <c r="AL11" s="89"/>
    </row>
    <row r="12" spans="1:38" s="88" customFormat="1" ht="22.5" x14ac:dyDescent="0.25">
      <c r="A12" s="161">
        <v>9</v>
      </c>
      <c r="B12" s="43" t="s">
        <v>277</v>
      </c>
      <c r="C12" s="39" t="s">
        <v>278</v>
      </c>
      <c r="D12" s="40" t="s">
        <v>240</v>
      </c>
      <c r="E12" s="40" t="s">
        <v>244</v>
      </c>
      <c r="F12" s="41" t="s">
        <v>279</v>
      </c>
      <c r="G12" s="40" t="s">
        <v>280</v>
      </c>
      <c r="H12" s="42">
        <v>110750</v>
      </c>
      <c r="I12" s="42">
        <v>36720</v>
      </c>
      <c r="J12" s="42">
        <v>6730</v>
      </c>
      <c r="K12" s="40" t="s">
        <v>260</v>
      </c>
      <c r="L12" s="169">
        <v>13</v>
      </c>
      <c r="M12" s="61"/>
      <c r="N12" s="61"/>
      <c r="O12" s="61"/>
      <c r="P12" s="61"/>
      <c r="Q12" s="61"/>
      <c r="R12" s="61"/>
      <c r="S12" s="61"/>
      <c r="T12" s="63"/>
      <c r="U12" s="63"/>
      <c r="V12" s="64"/>
      <c r="W12" s="61"/>
      <c r="X12" s="61"/>
      <c r="Y12" s="61"/>
      <c r="Z12" s="61"/>
      <c r="AA12" s="61"/>
      <c r="AB12" s="61"/>
      <c r="AC12" s="61"/>
      <c r="AD12" s="61"/>
      <c r="AE12" s="63"/>
      <c r="AF12" s="63"/>
      <c r="AG12" s="64"/>
      <c r="AH12" s="62"/>
      <c r="AK12" s="89"/>
      <c r="AL12" s="89"/>
    </row>
    <row r="13" spans="1:38" s="88" customFormat="1" ht="56.25" x14ac:dyDescent="0.25">
      <c r="A13" s="243">
        <v>10</v>
      </c>
      <c r="B13" s="43" t="s">
        <v>281</v>
      </c>
      <c r="C13" s="39" t="s">
        <v>282</v>
      </c>
      <c r="D13" s="40" t="s">
        <v>240</v>
      </c>
      <c r="E13" s="40" t="s">
        <v>244</v>
      </c>
      <c r="F13" s="41" t="s">
        <v>283</v>
      </c>
      <c r="G13" s="40" t="s">
        <v>276</v>
      </c>
      <c r="H13" s="42">
        <v>178125</v>
      </c>
      <c r="I13" s="42">
        <v>33750</v>
      </c>
      <c r="J13" s="42">
        <v>13125</v>
      </c>
      <c r="K13" s="40" t="s">
        <v>260</v>
      </c>
      <c r="L13" s="169">
        <v>13</v>
      </c>
      <c r="M13" s="61"/>
      <c r="N13" s="61"/>
      <c r="O13" s="61"/>
      <c r="P13" s="61"/>
      <c r="Q13" s="61"/>
      <c r="R13" s="61"/>
      <c r="S13" s="61"/>
      <c r="T13" s="63"/>
      <c r="U13" s="63"/>
      <c r="V13" s="64"/>
      <c r="W13" s="61"/>
      <c r="X13" s="61"/>
      <c r="Y13" s="61"/>
      <c r="Z13" s="61"/>
      <c r="AA13" s="61"/>
      <c r="AB13" s="61"/>
      <c r="AC13" s="61"/>
      <c r="AD13" s="61"/>
      <c r="AE13" s="63"/>
      <c r="AF13" s="63"/>
      <c r="AG13" s="64"/>
      <c r="AH13" s="62"/>
      <c r="AK13" s="89"/>
      <c r="AL13" s="89"/>
    </row>
    <row r="14" spans="1:38" s="88" customFormat="1" ht="22.5" x14ac:dyDescent="0.25">
      <c r="A14" s="161">
        <v>11</v>
      </c>
      <c r="B14" s="43" t="s">
        <v>284</v>
      </c>
      <c r="C14" s="39" t="s">
        <v>243</v>
      </c>
      <c r="D14" s="40" t="s">
        <v>240</v>
      </c>
      <c r="E14" s="40" t="s">
        <v>244</v>
      </c>
      <c r="F14" s="41" t="s">
        <v>285</v>
      </c>
      <c r="G14" s="40" t="s">
        <v>286</v>
      </c>
      <c r="H14" s="42">
        <v>138870</v>
      </c>
      <c r="I14" s="42">
        <v>27000</v>
      </c>
      <c r="J14" s="42">
        <v>10170</v>
      </c>
      <c r="K14" s="40" t="s">
        <v>260</v>
      </c>
      <c r="L14" s="169">
        <v>13</v>
      </c>
      <c r="M14" s="61"/>
      <c r="N14" s="61"/>
      <c r="O14" s="61"/>
      <c r="P14" s="61"/>
      <c r="Q14" s="61"/>
      <c r="R14" s="61"/>
      <c r="S14" s="61"/>
      <c r="T14" s="63"/>
      <c r="U14" s="63"/>
      <c r="V14" s="64"/>
      <c r="W14" s="61"/>
      <c r="X14" s="61"/>
      <c r="Y14" s="61"/>
      <c r="Z14" s="61"/>
      <c r="AA14" s="61"/>
      <c r="AB14" s="61"/>
      <c r="AC14" s="61"/>
      <c r="AD14" s="61"/>
      <c r="AE14" s="63"/>
      <c r="AF14" s="63"/>
      <c r="AG14" s="64"/>
      <c r="AH14" s="62"/>
      <c r="AK14" s="89"/>
      <c r="AL14" s="89"/>
    </row>
    <row r="15" spans="1:38" s="88" customFormat="1" ht="33.75" x14ac:dyDescent="0.2">
      <c r="A15" s="243">
        <v>12</v>
      </c>
      <c r="B15" s="170" t="s">
        <v>287</v>
      </c>
      <c r="C15" s="39" t="s">
        <v>50</v>
      </c>
      <c r="D15" s="40" t="s">
        <v>240</v>
      </c>
      <c r="E15" s="40" t="s">
        <v>244</v>
      </c>
      <c r="F15" s="41" t="s">
        <v>288</v>
      </c>
      <c r="G15" s="40" t="s">
        <v>289</v>
      </c>
      <c r="H15" s="42">
        <v>10800</v>
      </c>
      <c r="I15" s="42"/>
      <c r="J15" s="42"/>
      <c r="K15" s="40" t="s">
        <v>269</v>
      </c>
      <c r="L15" s="169">
        <v>13</v>
      </c>
      <c r="M15" s="61"/>
      <c r="N15" s="61"/>
      <c r="O15" s="61"/>
      <c r="P15" s="61"/>
      <c r="Q15" s="61"/>
      <c r="R15" s="61"/>
      <c r="S15" s="61"/>
      <c r="T15" s="63"/>
      <c r="U15" s="63"/>
      <c r="V15" s="64"/>
      <c r="W15" s="61"/>
      <c r="X15" s="61"/>
      <c r="Y15" s="61"/>
      <c r="Z15" s="61"/>
      <c r="AA15" s="61"/>
      <c r="AB15" s="61"/>
      <c r="AC15" s="61"/>
      <c r="AD15" s="61"/>
      <c r="AE15" s="63"/>
      <c r="AF15" s="63"/>
      <c r="AG15" s="64"/>
      <c r="AH15" s="62"/>
      <c r="AK15" s="89"/>
      <c r="AL15" s="89"/>
    </row>
    <row r="16" spans="1:38" s="88" customFormat="1" ht="51.75" customHeight="1" x14ac:dyDescent="0.25">
      <c r="A16" s="161">
        <v>13</v>
      </c>
      <c r="B16" s="46" t="s">
        <v>290</v>
      </c>
      <c r="C16" s="39" t="s">
        <v>291</v>
      </c>
      <c r="D16" s="40" t="s">
        <v>240</v>
      </c>
      <c r="E16" s="40" t="s">
        <v>292</v>
      </c>
      <c r="F16" s="41" t="s">
        <v>293</v>
      </c>
      <c r="G16" s="40" t="s">
        <v>294</v>
      </c>
      <c r="H16" s="42">
        <v>299000</v>
      </c>
      <c r="I16" s="42">
        <v>50000</v>
      </c>
      <c r="J16" s="42">
        <v>29900</v>
      </c>
      <c r="K16" s="40" t="s">
        <v>295</v>
      </c>
      <c r="L16" s="169">
        <v>9</v>
      </c>
      <c r="M16" s="61"/>
      <c r="N16" s="61"/>
      <c r="O16" s="61"/>
      <c r="P16" s="63"/>
      <c r="Q16" s="65"/>
      <c r="R16" s="62"/>
      <c r="S16" s="62"/>
      <c r="T16" s="63"/>
      <c r="U16" s="63"/>
      <c r="V16" s="64"/>
      <c r="W16" s="61"/>
      <c r="X16" s="61"/>
      <c r="Y16" s="61"/>
      <c r="Z16" s="61"/>
      <c r="AA16" s="63"/>
      <c r="AB16" s="65"/>
      <c r="AC16" s="63"/>
      <c r="AD16" s="62"/>
      <c r="AE16" s="63"/>
      <c r="AF16" s="63"/>
      <c r="AG16" s="64"/>
      <c r="AH16" s="62"/>
      <c r="AK16" s="89"/>
      <c r="AL16" s="89"/>
    </row>
    <row r="17" spans="1:38" s="88" customFormat="1" ht="52.5" customHeight="1" x14ac:dyDescent="0.25">
      <c r="A17" s="243">
        <v>14</v>
      </c>
      <c r="B17" s="46" t="s">
        <v>296</v>
      </c>
      <c r="C17" s="39" t="s">
        <v>297</v>
      </c>
      <c r="D17" s="40" t="s">
        <v>240</v>
      </c>
      <c r="E17" s="40" t="s">
        <v>292</v>
      </c>
      <c r="F17" s="41" t="s">
        <v>298</v>
      </c>
      <c r="G17" s="40" t="s">
        <v>299</v>
      </c>
      <c r="H17" s="42">
        <v>441850</v>
      </c>
      <c r="I17" s="42">
        <v>48600</v>
      </c>
      <c r="J17" s="42">
        <v>35750</v>
      </c>
      <c r="K17" s="40" t="s">
        <v>295</v>
      </c>
      <c r="L17" s="169">
        <v>9</v>
      </c>
      <c r="M17" s="61"/>
      <c r="N17" s="61"/>
      <c r="O17" s="61"/>
      <c r="P17" s="63"/>
      <c r="Q17" s="65"/>
      <c r="R17" s="62"/>
      <c r="S17" s="62"/>
      <c r="T17" s="63"/>
      <c r="U17" s="63"/>
      <c r="V17" s="64"/>
      <c r="W17" s="61"/>
      <c r="X17" s="61"/>
      <c r="Y17" s="61"/>
      <c r="Z17" s="61"/>
      <c r="AA17" s="63"/>
      <c r="AB17" s="65"/>
      <c r="AC17" s="63"/>
      <c r="AD17" s="62"/>
      <c r="AE17" s="63"/>
      <c r="AF17" s="63"/>
      <c r="AG17" s="64"/>
      <c r="AH17" s="62"/>
      <c r="AK17" s="89"/>
      <c r="AL17" s="89"/>
    </row>
    <row r="18" spans="1:38" s="88" customFormat="1" ht="22.5" x14ac:dyDescent="0.25">
      <c r="A18" s="161">
        <v>15</v>
      </c>
      <c r="B18" s="46" t="s">
        <v>300</v>
      </c>
      <c r="C18" s="39" t="s">
        <v>301</v>
      </c>
      <c r="D18" s="40" t="s">
        <v>240</v>
      </c>
      <c r="E18" s="40" t="s">
        <v>292</v>
      </c>
      <c r="F18" s="41" t="s">
        <v>302</v>
      </c>
      <c r="G18" s="40" t="s">
        <v>303</v>
      </c>
      <c r="H18" s="42">
        <v>120900</v>
      </c>
      <c r="I18" s="42">
        <v>27000</v>
      </c>
      <c r="J18" s="42">
        <v>8490</v>
      </c>
      <c r="K18" s="40" t="s">
        <v>304</v>
      </c>
      <c r="L18" s="169">
        <v>9</v>
      </c>
      <c r="M18" s="61"/>
      <c r="N18" s="61"/>
      <c r="O18" s="61"/>
      <c r="P18" s="63"/>
      <c r="Q18" s="65"/>
      <c r="R18" s="62"/>
      <c r="S18" s="62"/>
      <c r="T18" s="63"/>
      <c r="U18" s="63"/>
      <c r="V18" s="64"/>
      <c r="W18" s="61"/>
      <c r="X18" s="61"/>
      <c r="Y18" s="61"/>
      <c r="Z18" s="61"/>
      <c r="AA18" s="63"/>
      <c r="AB18" s="65"/>
      <c r="AC18" s="63"/>
      <c r="AD18" s="62"/>
      <c r="AE18" s="63"/>
      <c r="AF18" s="63"/>
      <c r="AG18" s="64"/>
      <c r="AH18" s="62"/>
      <c r="AK18" s="89"/>
      <c r="AL18" s="89"/>
    </row>
    <row r="19" spans="1:38" s="88" customFormat="1" ht="27" customHeight="1" x14ac:dyDescent="0.25">
      <c r="A19" s="243">
        <v>16</v>
      </c>
      <c r="B19" s="43" t="s">
        <v>305</v>
      </c>
      <c r="C19" s="39" t="s">
        <v>306</v>
      </c>
      <c r="D19" s="40" t="s">
        <v>240</v>
      </c>
      <c r="E19" s="40" t="s">
        <v>292</v>
      </c>
      <c r="F19" s="41" t="s">
        <v>307</v>
      </c>
      <c r="G19" s="40" t="s">
        <v>308</v>
      </c>
      <c r="H19" s="42">
        <v>24960</v>
      </c>
      <c r="I19" s="42"/>
      <c r="J19" s="42"/>
      <c r="K19" s="40" t="s">
        <v>309</v>
      </c>
      <c r="L19" s="169">
        <v>11</v>
      </c>
      <c r="M19" s="61"/>
      <c r="N19" s="61"/>
      <c r="O19" s="61"/>
      <c r="P19" s="61"/>
      <c r="Q19" s="61"/>
      <c r="R19" s="62"/>
      <c r="S19" s="62"/>
      <c r="T19" s="63"/>
      <c r="U19" s="63"/>
      <c r="V19" s="64"/>
      <c r="W19" s="61"/>
      <c r="X19" s="61"/>
      <c r="Y19" s="61"/>
      <c r="Z19" s="61"/>
      <c r="AA19" s="61"/>
      <c r="AB19" s="65"/>
      <c r="AC19" s="63"/>
      <c r="AD19" s="62"/>
      <c r="AE19" s="63"/>
      <c r="AF19" s="63"/>
      <c r="AG19" s="64"/>
      <c r="AH19" s="62"/>
      <c r="AK19" s="89"/>
      <c r="AL19" s="89"/>
    </row>
    <row r="20" spans="1:38" s="88" customFormat="1" ht="37.5" customHeight="1" x14ac:dyDescent="0.25">
      <c r="A20" s="161">
        <v>17</v>
      </c>
      <c r="B20" s="43" t="s">
        <v>310</v>
      </c>
      <c r="C20" s="44" t="s">
        <v>311</v>
      </c>
      <c r="D20" s="40" t="s">
        <v>240</v>
      </c>
      <c r="E20" s="40" t="s">
        <v>292</v>
      </c>
      <c r="F20" s="41" t="s">
        <v>312</v>
      </c>
      <c r="G20" s="40" t="s">
        <v>313</v>
      </c>
      <c r="H20" s="42">
        <v>199122</v>
      </c>
      <c r="I20" s="42">
        <v>44100</v>
      </c>
      <c r="J20" s="42">
        <v>14093</v>
      </c>
      <c r="K20" s="40" t="s">
        <v>295</v>
      </c>
      <c r="L20" s="169">
        <v>12</v>
      </c>
      <c r="M20" s="61"/>
      <c r="N20" s="61"/>
      <c r="O20" s="61"/>
      <c r="P20" s="61"/>
      <c r="Q20" s="61"/>
      <c r="R20" s="62"/>
      <c r="S20" s="62"/>
      <c r="T20" s="63"/>
      <c r="U20" s="63"/>
      <c r="V20" s="64"/>
      <c r="W20" s="61"/>
      <c r="X20" s="61"/>
      <c r="Y20" s="61"/>
      <c r="Z20" s="61"/>
      <c r="AA20" s="61"/>
      <c r="AB20" s="61"/>
      <c r="AC20" s="63"/>
      <c r="AD20" s="62"/>
      <c r="AE20" s="63"/>
      <c r="AF20" s="63"/>
      <c r="AG20" s="64"/>
      <c r="AH20" s="62"/>
      <c r="AK20" s="89"/>
      <c r="AL20" s="89"/>
    </row>
    <row r="21" spans="1:38" s="88" customFormat="1" ht="38.25" customHeight="1" x14ac:dyDescent="0.25">
      <c r="A21" s="243">
        <v>18</v>
      </c>
      <c r="B21" s="43" t="s">
        <v>314</v>
      </c>
      <c r="C21" s="44" t="s">
        <v>301</v>
      </c>
      <c r="D21" s="40" t="s">
        <v>240</v>
      </c>
      <c r="E21" s="40" t="s">
        <v>292</v>
      </c>
      <c r="F21" s="41" t="s">
        <v>315</v>
      </c>
      <c r="G21" s="40" t="s">
        <v>316</v>
      </c>
      <c r="H21" s="42">
        <v>400891</v>
      </c>
      <c r="I21" s="42">
        <v>78750</v>
      </c>
      <c r="J21" s="42">
        <v>29286</v>
      </c>
      <c r="K21" s="40" t="s">
        <v>295</v>
      </c>
      <c r="L21" s="169">
        <v>12</v>
      </c>
      <c r="M21" s="61"/>
      <c r="N21" s="61"/>
      <c r="O21" s="61"/>
      <c r="P21" s="61"/>
      <c r="Q21" s="61"/>
      <c r="R21" s="61"/>
      <c r="S21" s="62"/>
      <c r="T21" s="63"/>
      <c r="U21" s="63"/>
      <c r="V21" s="64"/>
      <c r="W21" s="61"/>
      <c r="X21" s="61"/>
      <c r="Y21" s="61"/>
      <c r="Z21" s="61"/>
      <c r="AA21" s="61"/>
      <c r="AB21" s="61"/>
      <c r="AC21" s="61"/>
      <c r="AD21" s="63"/>
      <c r="AE21" s="63"/>
      <c r="AF21" s="63"/>
      <c r="AG21" s="64"/>
      <c r="AH21" s="62"/>
      <c r="AK21" s="89"/>
      <c r="AL21" s="89"/>
    </row>
    <row r="22" spans="1:38" s="88" customFormat="1" ht="49.5" customHeight="1" x14ac:dyDescent="0.25">
      <c r="A22" s="161">
        <v>19</v>
      </c>
      <c r="B22" s="43" t="s">
        <v>317</v>
      </c>
      <c r="C22" s="44" t="s">
        <v>318</v>
      </c>
      <c r="D22" s="40" t="s">
        <v>240</v>
      </c>
      <c r="E22" s="40" t="s">
        <v>292</v>
      </c>
      <c r="F22" s="41" t="s">
        <v>319</v>
      </c>
      <c r="G22" s="40" t="s">
        <v>47</v>
      </c>
      <c r="H22" s="42">
        <v>292149</v>
      </c>
      <c r="I22" s="42">
        <v>33000</v>
      </c>
      <c r="J22" s="42">
        <v>23559</v>
      </c>
      <c r="K22" s="40" t="s">
        <v>295</v>
      </c>
      <c r="L22" s="169">
        <v>12</v>
      </c>
      <c r="M22" s="61"/>
      <c r="N22" s="61"/>
      <c r="O22" s="61"/>
      <c r="P22" s="61"/>
      <c r="Q22" s="61"/>
      <c r="R22" s="61"/>
      <c r="S22" s="62"/>
      <c r="T22" s="63"/>
      <c r="U22" s="63"/>
      <c r="V22" s="64"/>
      <c r="W22" s="61"/>
      <c r="X22" s="61"/>
      <c r="Y22" s="61"/>
      <c r="Z22" s="61"/>
      <c r="AA22" s="61"/>
      <c r="AB22" s="61"/>
      <c r="AC22" s="61"/>
      <c r="AD22" s="61"/>
      <c r="AE22" s="63"/>
      <c r="AF22" s="63"/>
      <c r="AG22" s="64"/>
      <c r="AH22" s="62"/>
      <c r="AK22" s="89"/>
      <c r="AL22" s="89"/>
    </row>
    <row r="23" spans="1:38" s="88" customFormat="1" ht="33.75" x14ac:dyDescent="0.25">
      <c r="A23" s="243">
        <v>20</v>
      </c>
      <c r="B23" s="43" t="s">
        <v>320</v>
      </c>
      <c r="C23" s="39" t="s">
        <v>321</v>
      </c>
      <c r="D23" s="40" t="s">
        <v>240</v>
      </c>
      <c r="E23" s="40" t="s">
        <v>292</v>
      </c>
      <c r="F23" s="41" t="s">
        <v>322</v>
      </c>
      <c r="G23" s="40" t="s">
        <v>323</v>
      </c>
      <c r="H23" s="42">
        <v>29520</v>
      </c>
      <c r="I23" s="42"/>
      <c r="J23" s="42"/>
      <c r="K23" s="40" t="s">
        <v>269</v>
      </c>
      <c r="L23" s="169">
        <v>12</v>
      </c>
      <c r="M23" s="61"/>
      <c r="N23" s="61"/>
      <c r="O23" s="61"/>
      <c r="P23" s="61"/>
      <c r="Q23" s="61"/>
      <c r="R23" s="61"/>
      <c r="S23" s="62"/>
      <c r="T23" s="63"/>
      <c r="U23" s="63"/>
      <c r="V23" s="64"/>
      <c r="W23" s="61"/>
      <c r="X23" s="61"/>
      <c r="Y23" s="61"/>
      <c r="Z23" s="61"/>
      <c r="AA23" s="61"/>
      <c r="AB23" s="61"/>
      <c r="AC23" s="61"/>
      <c r="AD23" s="61"/>
      <c r="AE23" s="63"/>
      <c r="AF23" s="63"/>
      <c r="AG23" s="64"/>
      <c r="AH23" s="62"/>
      <c r="AK23" s="89"/>
      <c r="AL23" s="89"/>
    </row>
    <row r="24" spans="1:38" s="88" customFormat="1" ht="22.5" x14ac:dyDescent="0.25">
      <c r="A24" s="161">
        <v>21</v>
      </c>
      <c r="B24" s="43" t="s">
        <v>324</v>
      </c>
      <c r="C24" s="39" t="s">
        <v>325</v>
      </c>
      <c r="D24" s="40" t="s">
        <v>240</v>
      </c>
      <c r="E24" s="40" t="s">
        <v>292</v>
      </c>
      <c r="F24" s="41" t="s">
        <v>326</v>
      </c>
      <c r="G24" s="40" t="s">
        <v>327</v>
      </c>
      <c r="H24" s="42">
        <v>231720</v>
      </c>
      <c r="I24" s="42">
        <v>33000</v>
      </c>
      <c r="J24" s="42">
        <v>18065</v>
      </c>
      <c r="K24" s="40" t="s">
        <v>260</v>
      </c>
      <c r="L24" s="169">
        <v>13</v>
      </c>
      <c r="M24" s="61"/>
      <c r="N24" s="61"/>
      <c r="O24" s="61"/>
      <c r="P24" s="61"/>
      <c r="Q24" s="61"/>
      <c r="R24" s="61"/>
      <c r="S24" s="62"/>
      <c r="T24" s="63"/>
      <c r="U24" s="63"/>
      <c r="V24" s="64"/>
      <c r="W24" s="61"/>
      <c r="X24" s="61"/>
      <c r="Y24" s="61"/>
      <c r="Z24" s="61"/>
      <c r="AA24" s="61"/>
      <c r="AB24" s="61"/>
      <c r="AC24" s="61"/>
      <c r="AD24" s="61"/>
      <c r="AE24" s="63"/>
      <c r="AF24" s="63"/>
      <c r="AG24" s="64"/>
      <c r="AH24" s="62"/>
      <c r="AK24" s="89"/>
      <c r="AL24" s="89"/>
    </row>
    <row r="25" spans="1:38" s="88" customFormat="1" ht="33.75" x14ac:dyDescent="0.25">
      <c r="A25" s="243">
        <v>22</v>
      </c>
      <c r="B25" s="46" t="s">
        <v>328</v>
      </c>
      <c r="C25" s="39" t="s">
        <v>329</v>
      </c>
      <c r="D25" s="40" t="s">
        <v>240</v>
      </c>
      <c r="E25" s="40" t="s">
        <v>330</v>
      </c>
      <c r="F25" s="41" t="s">
        <v>331</v>
      </c>
      <c r="G25" s="40" t="s">
        <v>332</v>
      </c>
      <c r="H25" s="42">
        <v>298741</v>
      </c>
      <c r="I25" s="42">
        <v>51300</v>
      </c>
      <c r="J25" s="42">
        <v>22495</v>
      </c>
      <c r="K25" s="40" t="s">
        <v>295</v>
      </c>
      <c r="L25" s="169">
        <v>6</v>
      </c>
      <c r="M25" s="63"/>
      <c r="N25" s="63"/>
      <c r="O25" s="63"/>
      <c r="P25" s="63"/>
      <c r="Q25" s="63"/>
      <c r="R25" s="62"/>
      <c r="S25" s="62"/>
      <c r="T25" s="63"/>
      <c r="U25" s="63"/>
      <c r="V25" s="64"/>
      <c r="W25" s="61"/>
      <c r="X25" s="63"/>
      <c r="Y25" s="63"/>
      <c r="Z25" s="63"/>
      <c r="AA25" s="63"/>
      <c r="AB25" s="63"/>
      <c r="AC25" s="63"/>
      <c r="AD25" s="62"/>
      <c r="AE25" s="63"/>
      <c r="AF25" s="63"/>
      <c r="AG25" s="64"/>
      <c r="AH25" s="62"/>
      <c r="AK25" s="89"/>
      <c r="AL25" s="89"/>
    </row>
    <row r="26" spans="1:38" s="88" customFormat="1" ht="33.75" x14ac:dyDescent="0.25">
      <c r="A26" s="161">
        <v>23</v>
      </c>
      <c r="B26" s="47" t="s">
        <v>333</v>
      </c>
      <c r="C26" s="44" t="s">
        <v>334</v>
      </c>
      <c r="D26" s="48" t="s">
        <v>240</v>
      </c>
      <c r="E26" s="48" t="s">
        <v>330</v>
      </c>
      <c r="F26" s="49" t="s">
        <v>335</v>
      </c>
      <c r="G26" s="48" t="s">
        <v>336</v>
      </c>
      <c r="H26" s="45">
        <v>414963</v>
      </c>
      <c r="I26" s="45">
        <v>30000</v>
      </c>
      <c r="J26" s="45">
        <v>34996</v>
      </c>
      <c r="K26" s="48" t="s">
        <v>337</v>
      </c>
      <c r="L26" s="169">
        <v>9</v>
      </c>
      <c r="M26" s="64"/>
      <c r="N26" s="64"/>
      <c r="O26" s="62"/>
      <c r="P26" s="62"/>
      <c r="Q26" s="62"/>
      <c r="R26" s="62"/>
      <c r="S26" s="62"/>
      <c r="T26" s="62"/>
      <c r="U26" s="62"/>
      <c r="V26" s="64"/>
      <c r="W26" s="64"/>
      <c r="X26" s="64"/>
      <c r="Y26" s="64"/>
      <c r="Z26" s="62"/>
      <c r="AA26" s="62"/>
      <c r="AB26" s="62"/>
      <c r="AC26" s="62"/>
      <c r="AD26" s="62"/>
      <c r="AE26" s="62"/>
      <c r="AF26" s="62"/>
      <c r="AG26" s="64"/>
      <c r="AH26" s="62"/>
      <c r="AK26" s="89"/>
      <c r="AL26" s="89"/>
    </row>
    <row r="27" spans="1:38" s="88" customFormat="1" ht="22.5" x14ac:dyDescent="0.25">
      <c r="A27" s="243">
        <v>24</v>
      </c>
      <c r="B27" s="47" t="s">
        <v>338</v>
      </c>
      <c r="C27" s="44" t="s">
        <v>339</v>
      </c>
      <c r="D27" s="48" t="s">
        <v>240</v>
      </c>
      <c r="E27" s="48" t="s">
        <v>330</v>
      </c>
      <c r="F27" s="49" t="s">
        <v>340</v>
      </c>
      <c r="G27" s="48" t="s">
        <v>341</v>
      </c>
      <c r="H27" s="45">
        <v>208750</v>
      </c>
      <c r="I27" s="45">
        <v>30000</v>
      </c>
      <c r="J27" s="45">
        <v>16250</v>
      </c>
      <c r="K27" s="48" t="s">
        <v>295</v>
      </c>
      <c r="L27" s="169">
        <v>10</v>
      </c>
      <c r="M27" s="64"/>
      <c r="N27" s="64"/>
      <c r="O27" s="64"/>
      <c r="P27" s="64"/>
      <c r="Q27" s="62"/>
      <c r="R27" s="62"/>
      <c r="S27" s="62"/>
      <c r="T27" s="62"/>
      <c r="U27" s="62"/>
      <c r="V27" s="64"/>
      <c r="W27" s="64"/>
      <c r="X27" s="64"/>
      <c r="Y27" s="64"/>
      <c r="Z27" s="64"/>
      <c r="AA27" s="64"/>
      <c r="AB27" s="62"/>
      <c r="AC27" s="62"/>
      <c r="AD27" s="62"/>
      <c r="AE27" s="62"/>
      <c r="AF27" s="62"/>
      <c r="AG27" s="64"/>
      <c r="AH27" s="62"/>
      <c r="AK27" s="89"/>
      <c r="AL27" s="89"/>
    </row>
    <row r="28" spans="1:38" s="88" customFormat="1" ht="45" x14ac:dyDescent="0.25">
      <c r="A28" s="161">
        <v>25</v>
      </c>
      <c r="B28" s="46" t="s">
        <v>342</v>
      </c>
      <c r="C28" s="39" t="s">
        <v>343</v>
      </c>
      <c r="D28" s="40" t="s">
        <v>240</v>
      </c>
      <c r="E28" s="40" t="s">
        <v>330</v>
      </c>
      <c r="F28" s="41" t="s">
        <v>344</v>
      </c>
      <c r="G28" s="40" t="s">
        <v>341</v>
      </c>
      <c r="H28" s="42">
        <v>145836</v>
      </c>
      <c r="I28" s="42">
        <v>27000</v>
      </c>
      <c r="J28" s="42">
        <v>10803</v>
      </c>
      <c r="K28" s="40" t="s">
        <v>256</v>
      </c>
      <c r="L28" s="169">
        <v>10</v>
      </c>
      <c r="M28" s="61"/>
      <c r="N28" s="61"/>
      <c r="O28" s="61"/>
      <c r="P28" s="61"/>
      <c r="Q28" s="63"/>
      <c r="R28" s="62"/>
      <c r="S28" s="62"/>
      <c r="T28" s="63"/>
      <c r="U28" s="63"/>
      <c r="V28" s="64"/>
      <c r="W28" s="61"/>
      <c r="X28" s="61"/>
      <c r="Y28" s="61"/>
      <c r="Z28" s="61"/>
      <c r="AA28" s="61"/>
      <c r="AB28" s="63"/>
      <c r="AC28" s="63"/>
      <c r="AD28" s="62"/>
      <c r="AE28" s="63"/>
      <c r="AF28" s="63"/>
      <c r="AG28" s="64"/>
      <c r="AH28" s="62"/>
      <c r="AK28" s="89"/>
      <c r="AL28" s="89"/>
    </row>
    <row r="29" spans="1:38" s="88" customFormat="1" ht="33.75" x14ac:dyDescent="0.25">
      <c r="A29" s="243">
        <v>26</v>
      </c>
      <c r="B29" s="43" t="s">
        <v>345</v>
      </c>
      <c r="C29" s="39" t="s">
        <v>346</v>
      </c>
      <c r="D29" s="40" t="s">
        <v>240</v>
      </c>
      <c r="E29" s="40" t="s">
        <v>330</v>
      </c>
      <c r="F29" s="41" t="s">
        <v>347</v>
      </c>
      <c r="G29" s="40" t="s">
        <v>348</v>
      </c>
      <c r="H29" s="42">
        <v>395724</v>
      </c>
      <c r="I29" s="42">
        <v>30000</v>
      </c>
      <c r="J29" s="42">
        <v>33247</v>
      </c>
      <c r="K29" s="40" t="s">
        <v>260</v>
      </c>
      <c r="L29" s="169">
        <v>10</v>
      </c>
      <c r="M29" s="61"/>
      <c r="N29" s="61"/>
      <c r="O29" s="61"/>
      <c r="P29" s="61"/>
      <c r="Q29" s="63"/>
      <c r="R29" s="62"/>
      <c r="S29" s="62"/>
      <c r="T29" s="63"/>
      <c r="U29" s="63"/>
      <c r="V29" s="64"/>
      <c r="W29" s="61"/>
      <c r="X29" s="61"/>
      <c r="Y29" s="61"/>
      <c r="Z29" s="61"/>
      <c r="AA29" s="61"/>
      <c r="AB29" s="63"/>
      <c r="AC29" s="63"/>
      <c r="AD29" s="62"/>
      <c r="AE29" s="63"/>
      <c r="AF29" s="63"/>
      <c r="AG29" s="64"/>
      <c r="AH29" s="62"/>
      <c r="AK29" s="89"/>
      <c r="AL29" s="89"/>
    </row>
    <row r="30" spans="1:38" s="88" customFormat="1" ht="22.5" x14ac:dyDescent="0.25">
      <c r="A30" s="161">
        <v>27</v>
      </c>
      <c r="B30" s="43" t="s">
        <v>349</v>
      </c>
      <c r="C30" s="39" t="s">
        <v>350</v>
      </c>
      <c r="D30" s="40" t="s">
        <v>240</v>
      </c>
      <c r="E30" s="40" t="s">
        <v>330</v>
      </c>
      <c r="F30" s="41" t="s">
        <v>351</v>
      </c>
      <c r="G30" s="40" t="s">
        <v>352</v>
      </c>
      <c r="H30" s="42">
        <v>108840</v>
      </c>
      <c r="I30" s="42">
        <v>27000</v>
      </c>
      <c r="J30" s="42">
        <v>7440</v>
      </c>
      <c r="K30" s="40" t="s">
        <v>260</v>
      </c>
      <c r="L30" s="169">
        <v>10</v>
      </c>
      <c r="M30" s="61"/>
      <c r="N30" s="61"/>
      <c r="O30" s="61"/>
      <c r="P30" s="61"/>
      <c r="Q30" s="63"/>
      <c r="R30" s="62"/>
      <c r="S30" s="62"/>
      <c r="T30" s="63"/>
      <c r="U30" s="63"/>
      <c r="V30" s="64"/>
      <c r="W30" s="61"/>
      <c r="X30" s="61"/>
      <c r="Y30" s="61"/>
      <c r="Z30" s="61"/>
      <c r="AA30" s="61"/>
      <c r="AB30" s="63"/>
      <c r="AC30" s="63"/>
      <c r="AD30" s="62"/>
      <c r="AE30" s="63"/>
      <c r="AF30" s="63"/>
      <c r="AG30" s="64"/>
      <c r="AH30" s="62"/>
      <c r="AK30" s="89"/>
      <c r="AL30" s="89"/>
    </row>
    <row r="31" spans="1:38" s="88" customFormat="1" ht="33.75" x14ac:dyDescent="0.25">
      <c r="A31" s="243">
        <v>28</v>
      </c>
      <c r="B31" s="43" t="s">
        <v>353</v>
      </c>
      <c r="C31" s="39" t="s">
        <v>354</v>
      </c>
      <c r="D31" s="40" t="s">
        <v>240</v>
      </c>
      <c r="E31" s="40" t="s">
        <v>330</v>
      </c>
      <c r="F31" s="41" t="s">
        <v>355</v>
      </c>
      <c r="G31" s="40" t="s">
        <v>356</v>
      </c>
      <c r="H31" s="42">
        <v>343214</v>
      </c>
      <c r="I31" s="42">
        <v>40500</v>
      </c>
      <c r="J31" s="42">
        <v>27519</v>
      </c>
      <c r="K31" s="40" t="s">
        <v>260</v>
      </c>
      <c r="L31" s="169">
        <v>10</v>
      </c>
      <c r="M31" s="61"/>
      <c r="N31" s="61"/>
      <c r="O31" s="61"/>
      <c r="P31" s="61"/>
      <c r="Q31" s="63"/>
      <c r="R31" s="62"/>
      <c r="S31" s="62"/>
      <c r="T31" s="63"/>
      <c r="U31" s="63"/>
      <c r="V31" s="64"/>
      <c r="W31" s="61"/>
      <c r="X31" s="61"/>
      <c r="Y31" s="61"/>
      <c r="Z31" s="61"/>
      <c r="AA31" s="61"/>
      <c r="AB31" s="63"/>
      <c r="AC31" s="63"/>
      <c r="AD31" s="62"/>
      <c r="AE31" s="63"/>
      <c r="AF31" s="63"/>
      <c r="AG31" s="64"/>
      <c r="AH31" s="62"/>
      <c r="AK31" s="89"/>
      <c r="AL31" s="89"/>
    </row>
    <row r="32" spans="1:38" s="88" customFormat="1" ht="22.5" x14ac:dyDescent="0.25">
      <c r="A32" s="161">
        <v>29</v>
      </c>
      <c r="B32" s="43" t="s">
        <v>357</v>
      </c>
      <c r="C32" s="44" t="s">
        <v>358</v>
      </c>
      <c r="D32" s="40" t="s">
        <v>240</v>
      </c>
      <c r="E32" s="40" t="s">
        <v>330</v>
      </c>
      <c r="F32" s="41" t="s">
        <v>359</v>
      </c>
      <c r="G32" s="40" t="s">
        <v>360</v>
      </c>
      <c r="H32" s="42">
        <v>172064</v>
      </c>
      <c r="I32" s="42">
        <v>27000</v>
      </c>
      <c r="J32" s="42">
        <v>13187</v>
      </c>
      <c r="K32" s="40" t="s">
        <v>260</v>
      </c>
      <c r="L32" s="169">
        <v>11</v>
      </c>
      <c r="M32" s="61"/>
      <c r="N32" s="61"/>
      <c r="O32" s="61"/>
      <c r="P32" s="61"/>
      <c r="Q32" s="61"/>
      <c r="R32" s="62"/>
      <c r="S32" s="62"/>
      <c r="T32" s="63"/>
      <c r="U32" s="63"/>
      <c r="V32" s="64"/>
      <c r="W32" s="61"/>
      <c r="X32" s="61"/>
      <c r="Y32" s="61"/>
      <c r="Z32" s="61"/>
      <c r="AA32" s="61"/>
      <c r="AB32" s="61"/>
      <c r="AC32" s="63"/>
      <c r="AD32" s="62"/>
      <c r="AE32" s="63"/>
      <c r="AF32" s="63"/>
      <c r="AG32" s="64"/>
      <c r="AH32" s="62"/>
      <c r="AK32" s="89"/>
      <c r="AL32" s="89"/>
    </row>
    <row r="33" spans="1:38" s="88" customFormat="1" ht="22.5" x14ac:dyDescent="0.25">
      <c r="A33" s="243">
        <v>30</v>
      </c>
      <c r="B33" s="43" t="s">
        <v>361</v>
      </c>
      <c r="C33" s="39" t="s">
        <v>362</v>
      </c>
      <c r="D33" s="40" t="s">
        <v>240</v>
      </c>
      <c r="E33" s="40" t="s">
        <v>330</v>
      </c>
      <c r="F33" s="41" t="s">
        <v>363</v>
      </c>
      <c r="G33" s="40" t="s">
        <v>360</v>
      </c>
      <c r="H33" s="42">
        <v>397150</v>
      </c>
      <c r="I33" s="42">
        <v>52500</v>
      </c>
      <c r="J33" s="42">
        <v>31331</v>
      </c>
      <c r="K33" s="40" t="s">
        <v>260</v>
      </c>
      <c r="L33" s="169">
        <v>11</v>
      </c>
      <c r="M33" s="61"/>
      <c r="N33" s="61"/>
      <c r="O33" s="61"/>
      <c r="P33" s="61"/>
      <c r="Q33" s="63"/>
      <c r="R33" s="62"/>
      <c r="S33" s="62"/>
      <c r="T33" s="63"/>
      <c r="U33" s="63"/>
      <c r="V33" s="64"/>
      <c r="W33" s="61"/>
      <c r="X33" s="61"/>
      <c r="Y33" s="61"/>
      <c r="Z33" s="61"/>
      <c r="AA33" s="61"/>
      <c r="AB33" s="63"/>
      <c r="AC33" s="63"/>
      <c r="AD33" s="62"/>
      <c r="AE33" s="63"/>
      <c r="AF33" s="63"/>
      <c r="AG33" s="64"/>
      <c r="AH33" s="62"/>
      <c r="AK33" s="89"/>
      <c r="AL33" s="89"/>
    </row>
    <row r="34" spans="1:38" s="88" customFormat="1" ht="45" x14ac:dyDescent="0.25">
      <c r="A34" s="161">
        <v>31</v>
      </c>
      <c r="B34" s="43" t="s">
        <v>364</v>
      </c>
      <c r="C34" s="39" t="s">
        <v>85</v>
      </c>
      <c r="D34" s="40" t="s">
        <v>240</v>
      </c>
      <c r="E34" s="40" t="s">
        <v>330</v>
      </c>
      <c r="F34" s="41" t="s">
        <v>365</v>
      </c>
      <c r="G34" s="40" t="s">
        <v>366</v>
      </c>
      <c r="H34" s="42">
        <v>25000</v>
      </c>
      <c r="I34" s="42"/>
      <c r="J34" s="42"/>
      <c r="K34" s="40" t="s">
        <v>269</v>
      </c>
      <c r="L34" s="169">
        <v>11</v>
      </c>
      <c r="M34" s="61"/>
      <c r="N34" s="61"/>
      <c r="O34" s="61"/>
      <c r="P34" s="61"/>
      <c r="Q34" s="61"/>
      <c r="R34" s="62"/>
      <c r="S34" s="62"/>
      <c r="T34" s="63"/>
      <c r="U34" s="63"/>
      <c r="V34" s="64"/>
      <c r="W34" s="61"/>
      <c r="X34" s="61"/>
      <c r="Y34" s="61"/>
      <c r="Z34" s="61"/>
      <c r="AA34" s="61"/>
      <c r="AB34" s="61"/>
      <c r="AC34" s="63"/>
      <c r="AD34" s="62"/>
      <c r="AE34" s="63"/>
      <c r="AF34" s="63"/>
      <c r="AG34" s="64"/>
      <c r="AH34" s="62"/>
      <c r="AK34" s="89"/>
      <c r="AL34" s="89"/>
    </row>
    <row r="35" spans="1:38" s="88" customFormat="1" ht="22.5" x14ac:dyDescent="0.25">
      <c r="A35" s="243">
        <v>32</v>
      </c>
      <c r="B35" s="43" t="s">
        <v>367</v>
      </c>
      <c r="C35" s="39" t="s">
        <v>368</v>
      </c>
      <c r="D35" s="40" t="s">
        <v>240</v>
      </c>
      <c r="E35" s="40" t="s">
        <v>330</v>
      </c>
      <c r="F35" s="41" t="s">
        <v>369</v>
      </c>
      <c r="G35" s="40" t="s">
        <v>370</v>
      </c>
      <c r="H35" s="42">
        <v>426822</v>
      </c>
      <c r="I35" s="42">
        <v>49500</v>
      </c>
      <c r="J35" s="42">
        <v>34302</v>
      </c>
      <c r="K35" s="40" t="s">
        <v>260</v>
      </c>
      <c r="L35" s="169">
        <v>11</v>
      </c>
      <c r="M35" s="61"/>
      <c r="N35" s="61"/>
      <c r="O35" s="61"/>
      <c r="P35" s="61"/>
      <c r="Q35" s="61"/>
      <c r="R35" s="62"/>
      <c r="S35" s="62"/>
      <c r="T35" s="63"/>
      <c r="U35" s="63"/>
      <c r="V35" s="64"/>
      <c r="W35" s="61"/>
      <c r="X35" s="61"/>
      <c r="Y35" s="61"/>
      <c r="Z35" s="61"/>
      <c r="AA35" s="61"/>
      <c r="AB35" s="61"/>
      <c r="AC35" s="63"/>
      <c r="AD35" s="62"/>
      <c r="AE35" s="63"/>
      <c r="AF35" s="63"/>
      <c r="AG35" s="64"/>
      <c r="AH35" s="62"/>
      <c r="AK35" s="89"/>
      <c r="AL35" s="89"/>
    </row>
    <row r="36" spans="1:38" s="88" customFormat="1" ht="33.75" x14ac:dyDescent="0.25">
      <c r="A36" s="161">
        <v>33</v>
      </c>
      <c r="B36" s="43" t="s">
        <v>371</v>
      </c>
      <c r="C36" s="39" t="s">
        <v>372</v>
      </c>
      <c r="D36" s="40" t="s">
        <v>240</v>
      </c>
      <c r="E36" s="40" t="s">
        <v>330</v>
      </c>
      <c r="F36" s="41" t="s">
        <v>373</v>
      </c>
      <c r="G36" s="40" t="s">
        <v>374</v>
      </c>
      <c r="H36" s="42">
        <v>230459</v>
      </c>
      <c r="I36" s="42">
        <v>60000</v>
      </c>
      <c r="J36" s="42">
        <v>15496</v>
      </c>
      <c r="K36" s="40" t="s">
        <v>260</v>
      </c>
      <c r="L36" s="169">
        <v>11</v>
      </c>
      <c r="M36" s="61"/>
      <c r="N36" s="61"/>
      <c r="O36" s="61"/>
      <c r="P36" s="61"/>
      <c r="Q36" s="61"/>
      <c r="R36" s="62"/>
      <c r="S36" s="62"/>
      <c r="T36" s="63"/>
      <c r="U36" s="63"/>
      <c r="V36" s="64"/>
      <c r="W36" s="61"/>
      <c r="X36" s="61"/>
      <c r="Y36" s="61"/>
      <c r="Z36" s="61"/>
      <c r="AA36" s="61"/>
      <c r="AB36" s="61"/>
      <c r="AC36" s="63"/>
      <c r="AD36" s="62"/>
      <c r="AE36" s="63"/>
      <c r="AF36" s="63"/>
      <c r="AG36" s="64"/>
      <c r="AH36" s="62"/>
      <c r="AK36" s="89"/>
      <c r="AL36" s="89"/>
    </row>
    <row r="37" spans="1:38" s="88" customFormat="1" ht="33.75" x14ac:dyDescent="0.25">
      <c r="A37" s="243">
        <v>34</v>
      </c>
      <c r="B37" s="43" t="s">
        <v>375</v>
      </c>
      <c r="C37" s="44" t="s">
        <v>376</v>
      </c>
      <c r="D37" s="40" t="s">
        <v>240</v>
      </c>
      <c r="E37" s="40" t="s">
        <v>330</v>
      </c>
      <c r="F37" s="41" t="s">
        <v>377</v>
      </c>
      <c r="G37" s="40" t="s">
        <v>378</v>
      </c>
      <c r="H37" s="42">
        <v>168775</v>
      </c>
      <c r="I37" s="42">
        <v>33750</v>
      </c>
      <c r="J37" s="42">
        <v>12275</v>
      </c>
      <c r="K37" s="40" t="s">
        <v>260</v>
      </c>
      <c r="L37" s="169">
        <v>12</v>
      </c>
      <c r="M37" s="61"/>
      <c r="N37" s="61"/>
      <c r="O37" s="61"/>
      <c r="P37" s="61"/>
      <c r="Q37" s="61"/>
      <c r="R37" s="61"/>
      <c r="S37" s="62"/>
      <c r="T37" s="63"/>
      <c r="U37" s="63"/>
      <c r="V37" s="64"/>
      <c r="W37" s="61"/>
      <c r="X37" s="61"/>
      <c r="Y37" s="61"/>
      <c r="Z37" s="61"/>
      <c r="AA37" s="61"/>
      <c r="AB37" s="61"/>
      <c r="AC37" s="61"/>
      <c r="AD37" s="62"/>
      <c r="AE37" s="63"/>
      <c r="AF37" s="63"/>
      <c r="AG37" s="64"/>
      <c r="AH37" s="62"/>
      <c r="AK37" s="89"/>
      <c r="AL37" s="89"/>
    </row>
    <row r="38" spans="1:38" s="88" customFormat="1" ht="33.75" x14ac:dyDescent="0.25">
      <c r="A38" s="161">
        <v>35</v>
      </c>
      <c r="B38" s="43" t="s">
        <v>379</v>
      </c>
      <c r="C38" s="44" t="s">
        <v>85</v>
      </c>
      <c r="D38" s="40" t="s">
        <v>240</v>
      </c>
      <c r="E38" s="40" t="s">
        <v>330</v>
      </c>
      <c r="F38" s="41" t="s">
        <v>380</v>
      </c>
      <c r="G38" s="40" t="s">
        <v>381</v>
      </c>
      <c r="H38" s="42">
        <v>426504</v>
      </c>
      <c r="I38" s="42">
        <v>67500</v>
      </c>
      <c r="J38" s="42">
        <v>32636</v>
      </c>
      <c r="K38" s="40" t="s">
        <v>260</v>
      </c>
      <c r="L38" s="169">
        <v>12</v>
      </c>
      <c r="M38" s="61"/>
      <c r="N38" s="61"/>
      <c r="O38" s="61"/>
      <c r="P38" s="61"/>
      <c r="Q38" s="61"/>
      <c r="R38" s="61"/>
      <c r="S38" s="62"/>
      <c r="T38" s="63"/>
      <c r="U38" s="63"/>
      <c r="V38" s="64"/>
      <c r="W38" s="61"/>
      <c r="X38" s="61"/>
      <c r="Y38" s="61"/>
      <c r="Z38" s="61"/>
      <c r="AA38" s="61"/>
      <c r="AB38" s="61"/>
      <c r="AC38" s="61"/>
      <c r="AD38" s="62"/>
      <c r="AE38" s="63"/>
      <c r="AF38" s="63"/>
      <c r="AG38" s="64"/>
      <c r="AH38" s="62"/>
      <c r="AK38" s="89"/>
      <c r="AL38" s="89"/>
    </row>
    <row r="39" spans="1:38" s="88" customFormat="1" ht="33.75" x14ac:dyDescent="0.25">
      <c r="A39" s="243">
        <v>36</v>
      </c>
      <c r="B39" s="43" t="s">
        <v>382</v>
      </c>
      <c r="C39" s="44" t="s">
        <v>362</v>
      </c>
      <c r="D39" s="40" t="s">
        <v>240</v>
      </c>
      <c r="E39" s="40" t="s">
        <v>330</v>
      </c>
      <c r="F39" s="41" t="s">
        <v>383</v>
      </c>
      <c r="G39" s="40" t="s">
        <v>255</v>
      </c>
      <c r="H39" s="42">
        <v>419473</v>
      </c>
      <c r="I39" s="42">
        <v>67500</v>
      </c>
      <c r="J39" s="42">
        <v>31997</v>
      </c>
      <c r="K39" s="40" t="s">
        <v>260</v>
      </c>
      <c r="L39" s="169">
        <v>12</v>
      </c>
      <c r="M39" s="61"/>
      <c r="N39" s="61"/>
      <c r="O39" s="61"/>
      <c r="P39" s="61"/>
      <c r="Q39" s="61"/>
      <c r="R39" s="61"/>
      <c r="S39" s="62"/>
      <c r="T39" s="63"/>
      <c r="U39" s="63"/>
      <c r="V39" s="64"/>
      <c r="W39" s="61"/>
      <c r="X39" s="61"/>
      <c r="Y39" s="61"/>
      <c r="Z39" s="61"/>
      <c r="AA39" s="61"/>
      <c r="AB39" s="61"/>
      <c r="AC39" s="61"/>
      <c r="AD39" s="62"/>
      <c r="AE39" s="63"/>
      <c r="AF39" s="63"/>
      <c r="AG39" s="64"/>
      <c r="AH39" s="62"/>
      <c r="AK39" s="89"/>
      <c r="AL39" s="89"/>
    </row>
    <row r="40" spans="1:38" s="88" customFormat="1" ht="22.5" x14ac:dyDescent="0.25">
      <c r="A40" s="161">
        <v>37</v>
      </c>
      <c r="B40" s="43" t="s">
        <v>384</v>
      </c>
      <c r="C40" s="44" t="s">
        <v>385</v>
      </c>
      <c r="D40" s="40" t="s">
        <v>240</v>
      </c>
      <c r="E40" s="40" t="s">
        <v>330</v>
      </c>
      <c r="F40" s="41" t="s">
        <v>386</v>
      </c>
      <c r="G40" s="40" t="s">
        <v>387</v>
      </c>
      <c r="H40" s="42">
        <v>111950</v>
      </c>
      <c r="I40" s="42">
        <v>13500</v>
      </c>
      <c r="J40" s="42">
        <v>8950</v>
      </c>
      <c r="K40" s="40" t="s">
        <v>260</v>
      </c>
      <c r="L40" s="169">
        <v>12</v>
      </c>
      <c r="M40" s="61"/>
      <c r="N40" s="61"/>
      <c r="O40" s="61"/>
      <c r="P40" s="61"/>
      <c r="Q40" s="61"/>
      <c r="R40" s="61"/>
      <c r="S40" s="62"/>
      <c r="T40" s="63"/>
      <c r="U40" s="63"/>
      <c r="V40" s="64"/>
      <c r="W40" s="61"/>
      <c r="X40" s="61"/>
      <c r="Y40" s="61"/>
      <c r="Z40" s="61"/>
      <c r="AA40" s="61"/>
      <c r="AB40" s="61"/>
      <c r="AC40" s="61"/>
      <c r="AD40" s="62"/>
      <c r="AE40" s="63"/>
      <c r="AF40" s="63"/>
      <c r="AG40" s="64"/>
      <c r="AH40" s="62"/>
      <c r="AK40" s="89"/>
      <c r="AL40" s="89"/>
    </row>
    <row r="41" spans="1:38" s="88" customFormat="1" ht="22.5" x14ac:dyDescent="0.25">
      <c r="A41" s="243">
        <v>38</v>
      </c>
      <c r="B41" s="43" t="s">
        <v>388</v>
      </c>
      <c r="C41" s="44" t="s">
        <v>358</v>
      </c>
      <c r="D41" s="40" t="s">
        <v>240</v>
      </c>
      <c r="E41" s="40" t="s">
        <v>330</v>
      </c>
      <c r="F41" s="41" t="s">
        <v>389</v>
      </c>
      <c r="G41" s="40" t="s">
        <v>390</v>
      </c>
      <c r="H41" s="42">
        <v>365730</v>
      </c>
      <c r="I41" s="42">
        <v>60750</v>
      </c>
      <c r="J41" s="42">
        <v>27725</v>
      </c>
      <c r="K41" s="40" t="s">
        <v>391</v>
      </c>
      <c r="L41" s="169">
        <v>12</v>
      </c>
      <c r="M41" s="61"/>
      <c r="N41" s="61"/>
      <c r="O41" s="61"/>
      <c r="P41" s="61"/>
      <c r="Q41" s="61"/>
      <c r="R41" s="61"/>
      <c r="S41" s="62"/>
      <c r="T41" s="63"/>
      <c r="U41" s="63"/>
      <c r="V41" s="64"/>
      <c r="W41" s="61"/>
      <c r="X41" s="61"/>
      <c r="Y41" s="61"/>
      <c r="Z41" s="61"/>
      <c r="AA41" s="61"/>
      <c r="AB41" s="61"/>
      <c r="AC41" s="61"/>
      <c r="AD41" s="62"/>
      <c r="AE41" s="63"/>
      <c r="AF41" s="63"/>
      <c r="AG41" s="64"/>
      <c r="AH41" s="62"/>
      <c r="AK41" s="89"/>
      <c r="AL41" s="89"/>
    </row>
    <row r="42" spans="1:38" s="88" customFormat="1" ht="33.75" x14ac:dyDescent="0.25">
      <c r="A42" s="161">
        <v>39</v>
      </c>
      <c r="B42" s="43" t="s">
        <v>392</v>
      </c>
      <c r="C42" s="39" t="s">
        <v>393</v>
      </c>
      <c r="D42" s="40" t="s">
        <v>240</v>
      </c>
      <c r="E42" s="40" t="s">
        <v>330</v>
      </c>
      <c r="F42" s="41" t="s">
        <v>394</v>
      </c>
      <c r="G42" s="40" t="s">
        <v>395</v>
      </c>
      <c r="H42" s="42">
        <v>30000</v>
      </c>
      <c r="I42" s="42"/>
      <c r="J42" s="42"/>
      <c r="K42" s="40" t="s">
        <v>269</v>
      </c>
      <c r="L42" s="169">
        <v>13</v>
      </c>
      <c r="M42" s="61"/>
      <c r="N42" s="61"/>
      <c r="O42" s="61"/>
      <c r="P42" s="61"/>
      <c r="Q42" s="61"/>
      <c r="R42" s="61"/>
      <c r="S42" s="62"/>
      <c r="T42" s="63"/>
      <c r="U42" s="63"/>
      <c r="V42" s="64"/>
      <c r="W42" s="61"/>
      <c r="X42" s="61"/>
      <c r="Y42" s="61"/>
      <c r="Z42" s="61"/>
      <c r="AA42" s="61"/>
      <c r="AB42" s="61"/>
      <c r="AC42" s="61"/>
      <c r="AD42" s="62"/>
      <c r="AE42" s="63"/>
      <c r="AF42" s="63"/>
      <c r="AG42" s="64"/>
      <c r="AH42" s="62"/>
      <c r="AK42" s="89"/>
      <c r="AL42" s="89"/>
    </row>
    <row r="43" spans="1:38" s="88" customFormat="1" ht="33.75" x14ac:dyDescent="0.25">
      <c r="A43" s="243">
        <v>40</v>
      </c>
      <c r="B43" s="50" t="s">
        <v>396</v>
      </c>
      <c r="C43" s="39" t="s">
        <v>397</v>
      </c>
      <c r="D43" s="40" t="s">
        <v>240</v>
      </c>
      <c r="E43" s="40" t="s">
        <v>330</v>
      </c>
      <c r="F43" s="41" t="s">
        <v>398</v>
      </c>
      <c r="G43" s="40" t="s">
        <v>399</v>
      </c>
      <c r="H43" s="42">
        <v>29114</v>
      </c>
      <c r="I43" s="42"/>
      <c r="J43" s="42"/>
      <c r="K43" s="40" t="s">
        <v>309</v>
      </c>
      <c r="L43" s="169">
        <v>13</v>
      </c>
      <c r="M43" s="61"/>
      <c r="N43" s="61"/>
      <c r="O43" s="61"/>
      <c r="P43" s="61"/>
      <c r="Q43" s="61"/>
      <c r="R43" s="61"/>
      <c r="S43" s="62"/>
      <c r="T43" s="63"/>
      <c r="U43" s="63"/>
      <c r="V43" s="64"/>
      <c r="W43" s="61"/>
      <c r="X43" s="61"/>
      <c r="Y43" s="61"/>
      <c r="Z43" s="61"/>
      <c r="AA43" s="61"/>
      <c r="AB43" s="61"/>
      <c r="AC43" s="61"/>
      <c r="AD43" s="62"/>
      <c r="AE43" s="63"/>
      <c r="AF43" s="63"/>
      <c r="AG43" s="64"/>
      <c r="AH43" s="62"/>
      <c r="AK43" s="89"/>
      <c r="AL43" s="89"/>
    </row>
    <row r="44" spans="1:38" s="90" customFormat="1" ht="22.5" x14ac:dyDescent="0.25">
      <c r="A44" s="161">
        <v>41</v>
      </c>
      <c r="B44" s="50" t="s">
        <v>400</v>
      </c>
      <c r="C44" s="39" t="s">
        <v>85</v>
      </c>
      <c r="D44" s="40" t="s">
        <v>240</v>
      </c>
      <c r="E44" s="40" t="s">
        <v>330</v>
      </c>
      <c r="F44" s="41" t="s">
        <v>401</v>
      </c>
      <c r="G44" s="40" t="s">
        <v>402</v>
      </c>
      <c r="H44" s="42">
        <v>457913</v>
      </c>
      <c r="I44" s="42">
        <v>81000</v>
      </c>
      <c r="J44" s="42">
        <v>34264</v>
      </c>
      <c r="K44" s="40" t="s">
        <v>247</v>
      </c>
      <c r="L44" s="171">
        <v>13</v>
      </c>
      <c r="M44" s="61"/>
      <c r="N44" s="61"/>
      <c r="O44" s="61"/>
      <c r="P44" s="61"/>
      <c r="Q44" s="61"/>
      <c r="R44" s="61"/>
      <c r="S44" s="62"/>
      <c r="T44" s="63"/>
      <c r="U44" s="63"/>
      <c r="V44" s="64"/>
      <c r="W44" s="61"/>
      <c r="X44" s="61"/>
      <c r="Y44" s="61"/>
      <c r="Z44" s="61"/>
      <c r="AA44" s="61"/>
      <c r="AB44" s="61"/>
      <c r="AC44" s="61"/>
      <c r="AD44" s="62"/>
      <c r="AE44" s="63"/>
      <c r="AF44" s="63"/>
      <c r="AG44" s="64"/>
      <c r="AH44" s="62"/>
      <c r="AK44" s="91"/>
      <c r="AL44" s="91"/>
    </row>
    <row r="45" spans="1:38" s="88" customFormat="1" ht="33.75" x14ac:dyDescent="0.25">
      <c r="A45" s="243">
        <v>42</v>
      </c>
      <c r="B45" s="50" t="s">
        <v>403</v>
      </c>
      <c r="C45" s="39" t="s">
        <v>404</v>
      </c>
      <c r="D45" s="40" t="s">
        <v>240</v>
      </c>
      <c r="E45" s="40" t="s">
        <v>330</v>
      </c>
      <c r="F45" s="41" t="s">
        <v>405</v>
      </c>
      <c r="G45" s="40" t="s">
        <v>402</v>
      </c>
      <c r="H45" s="42">
        <v>288762</v>
      </c>
      <c r="I45" s="42">
        <v>45000</v>
      </c>
      <c r="J45" s="42">
        <v>22160</v>
      </c>
      <c r="K45" s="40" t="s">
        <v>406</v>
      </c>
      <c r="L45" s="169">
        <v>13</v>
      </c>
      <c r="M45" s="61"/>
      <c r="N45" s="61"/>
      <c r="O45" s="61"/>
      <c r="P45" s="61"/>
      <c r="Q45" s="61"/>
      <c r="R45" s="61"/>
      <c r="S45" s="62"/>
      <c r="T45" s="63"/>
      <c r="U45" s="63"/>
      <c r="V45" s="64"/>
      <c r="W45" s="61"/>
      <c r="X45" s="61"/>
      <c r="Y45" s="61"/>
      <c r="Z45" s="61"/>
      <c r="AA45" s="61"/>
      <c r="AB45" s="61"/>
      <c r="AC45" s="61"/>
      <c r="AD45" s="62"/>
      <c r="AE45" s="63"/>
      <c r="AF45" s="63"/>
      <c r="AG45" s="64"/>
      <c r="AH45" s="62"/>
      <c r="AK45" s="89"/>
      <c r="AL45" s="89"/>
    </row>
    <row r="46" spans="1:38" s="88" customFormat="1" ht="33.75" x14ac:dyDescent="0.25">
      <c r="A46" s="161">
        <v>43</v>
      </c>
      <c r="B46" s="43" t="s">
        <v>407</v>
      </c>
      <c r="C46" s="39" t="s">
        <v>385</v>
      </c>
      <c r="D46" s="40" t="s">
        <v>240</v>
      </c>
      <c r="E46" s="40" t="s">
        <v>330</v>
      </c>
      <c r="F46" s="41" t="s">
        <v>408</v>
      </c>
      <c r="G46" s="40" t="s">
        <v>409</v>
      </c>
      <c r="H46" s="42">
        <v>353702</v>
      </c>
      <c r="I46" s="42">
        <v>45000</v>
      </c>
      <c r="J46" s="42">
        <v>28063</v>
      </c>
      <c r="K46" s="40" t="s">
        <v>410</v>
      </c>
      <c r="L46" s="169">
        <v>13</v>
      </c>
      <c r="M46" s="61"/>
      <c r="N46" s="61"/>
      <c r="O46" s="61"/>
      <c r="P46" s="61"/>
      <c r="Q46" s="61"/>
      <c r="R46" s="61"/>
      <c r="S46" s="62"/>
      <c r="T46" s="63"/>
      <c r="U46" s="63"/>
      <c r="V46" s="64"/>
      <c r="W46" s="61"/>
      <c r="X46" s="61"/>
      <c r="Y46" s="61"/>
      <c r="Z46" s="61"/>
      <c r="AA46" s="61"/>
      <c r="AB46" s="61"/>
      <c r="AC46" s="61"/>
      <c r="AD46" s="62"/>
      <c r="AE46" s="63"/>
      <c r="AF46" s="63"/>
      <c r="AG46" s="64"/>
      <c r="AH46" s="62"/>
      <c r="AK46" s="89"/>
      <c r="AL46" s="89"/>
    </row>
    <row r="47" spans="1:38" s="88" customFormat="1" ht="22.5" x14ac:dyDescent="0.25">
      <c r="A47" s="243">
        <v>44</v>
      </c>
      <c r="B47" s="43" t="s">
        <v>411</v>
      </c>
      <c r="C47" s="39" t="s">
        <v>412</v>
      </c>
      <c r="D47" s="40" t="s">
        <v>240</v>
      </c>
      <c r="E47" s="40" t="s">
        <v>413</v>
      </c>
      <c r="F47" s="41" t="s">
        <v>414</v>
      </c>
      <c r="G47" s="40" t="s">
        <v>415</v>
      </c>
      <c r="H47" s="42">
        <v>15980</v>
      </c>
      <c r="I47" s="42"/>
      <c r="J47" s="42"/>
      <c r="K47" s="40" t="s">
        <v>269</v>
      </c>
      <c r="L47" s="169">
        <v>12</v>
      </c>
      <c r="M47" s="61"/>
      <c r="N47" s="61"/>
      <c r="O47" s="61"/>
      <c r="P47" s="61"/>
      <c r="Q47" s="61"/>
      <c r="R47" s="61"/>
      <c r="S47" s="62"/>
      <c r="T47" s="63"/>
      <c r="U47" s="63"/>
      <c r="V47" s="64"/>
      <c r="W47" s="61"/>
      <c r="X47" s="61"/>
      <c r="Y47" s="61"/>
      <c r="Z47" s="61"/>
      <c r="AA47" s="61"/>
      <c r="AB47" s="61"/>
      <c r="AC47" s="61"/>
      <c r="AD47" s="62"/>
      <c r="AE47" s="63"/>
      <c r="AF47" s="63"/>
      <c r="AG47" s="64"/>
      <c r="AH47" s="62"/>
      <c r="AK47" s="89"/>
      <c r="AL47" s="89"/>
    </row>
    <row r="48" spans="1:38" s="88" customFormat="1" ht="22.5" x14ac:dyDescent="0.25">
      <c r="A48" s="161">
        <v>45</v>
      </c>
      <c r="B48" s="52" t="s">
        <v>416</v>
      </c>
      <c r="C48" s="39" t="s">
        <v>417</v>
      </c>
      <c r="D48" s="40" t="s">
        <v>240</v>
      </c>
      <c r="E48" s="40" t="s">
        <v>413</v>
      </c>
      <c r="F48" s="41" t="s">
        <v>418</v>
      </c>
      <c r="G48" s="40" t="s">
        <v>419</v>
      </c>
      <c r="H48" s="42">
        <v>320170</v>
      </c>
      <c r="I48" s="42">
        <v>81000</v>
      </c>
      <c r="J48" s="42">
        <v>19470</v>
      </c>
      <c r="K48" s="40" t="s">
        <v>420</v>
      </c>
      <c r="L48" s="169">
        <v>13</v>
      </c>
      <c r="M48" s="61"/>
      <c r="N48" s="61"/>
      <c r="O48" s="61"/>
      <c r="P48" s="61"/>
      <c r="Q48" s="61"/>
      <c r="R48" s="61"/>
      <c r="S48" s="62"/>
      <c r="T48" s="63"/>
      <c r="U48" s="63"/>
      <c r="V48" s="64"/>
      <c r="W48" s="61"/>
      <c r="X48" s="61"/>
      <c r="Y48" s="61"/>
      <c r="Z48" s="61"/>
      <c r="AA48" s="61"/>
      <c r="AB48" s="61"/>
      <c r="AC48" s="61"/>
      <c r="AD48" s="62"/>
      <c r="AE48" s="63"/>
      <c r="AF48" s="63"/>
      <c r="AG48" s="64"/>
      <c r="AH48" s="62"/>
      <c r="AK48" s="89"/>
      <c r="AL48" s="89"/>
    </row>
    <row r="49" spans="1:38" s="88" customFormat="1" ht="56.25" x14ac:dyDescent="0.25">
      <c r="A49" s="243">
        <v>46</v>
      </c>
      <c r="B49" s="43" t="s">
        <v>421</v>
      </c>
      <c r="C49" s="39" t="s">
        <v>422</v>
      </c>
      <c r="D49" s="40" t="s">
        <v>240</v>
      </c>
      <c r="E49" s="40" t="s">
        <v>423</v>
      </c>
      <c r="F49" s="41" t="s">
        <v>424</v>
      </c>
      <c r="G49" s="40" t="s">
        <v>425</v>
      </c>
      <c r="H49" s="42">
        <v>291000</v>
      </c>
      <c r="I49" s="42">
        <v>27000</v>
      </c>
      <c r="J49" s="42">
        <v>24000</v>
      </c>
      <c r="K49" s="40" t="s">
        <v>260</v>
      </c>
      <c r="L49" s="169">
        <v>11</v>
      </c>
      <c r="M49" s="61"/>
      <c r="N49" s="61"/>
      <c r="O49" s="61"/>
      <c r="P49" s="61"/>
      <c r="Q49" s="65"/>
      <c r="R49" s="62"/>
      <c r="S49" s="62"/>
      <c r="T49" s="63"/>
      <c r="U49" s="63"/>
      <c r="V49" s="64"/>
      <c r="W49" s="61"/>
      <c r="X49" s="61"/>
      <c r="Y49" s="61"/>
      <c r="Z49" s="61"/>
      <c r="AA49" s="61"/>
      <c r="AB49" s="65"/>
      <c r="AC49" s="63"/>
      <c r="AD49" s="62"/>
      <c r="AE49" s="63"/>
      <c r="AF49" s="63"/>
      <c r="AG49" s="64"/>
      <c r="AH49" s="62"/>
      <c r="AK49" s="89"/>
      <c r="AL49" s="89"/>
    </row>
    <row r="50" spans="1:38" s="88" customFormat="1" ht="33.75" x14ac:dyDescent="0.25">
      <c r="A50" s="161">
        <v>47</v>
      </c>
      <c r="B50" s="43" t="s">
        <v>426</v>
      </c>
      <c r="C50" s="39" t="s">
        <v>427</v>
      </c>
      <c r="D50" s="40" t="s">
        <v>240</v>
      </c>
      <c r="E50" s="40" t="s">
        <v>423</v>
      </c>
      <c r="F50" s="41" t="s">
        <v>428</v>
      </c>
      <c r="G50" s="40" t="s">
        <v>429</v>
      </c>
      <c r="H50" s="42">
        <v>176400</v>
      </c>
      <c r="I50" s="42">
        <v>37800</v>
      </c>
      <c r="J50" s="42">
        <v>12600</v>
      </c>
      <c r="K50" s="40" t="s">
        <v>295</v>
      </c>
      <c r="L50" s="169">
        <v>11</v>
      </c>
      <c r="M50" s="61"/>
      <c r="N50" s="61"/>
      <c r="O50" s="61"/>
      <c r="P50" s="61"/>
      <c r="Q50" s="61"/>
      <c r="R50" s="62"/>
      <c r="S50" s="62"/>
      <c r="T50" s="63"/>
      <c r="U50" s="63"/>
      <c r="V50" s="64"/>
      <c r="W50" s="61"/>
      <c r="X50" s="61"/>
      <c r="Y50" s="61"/>
      <c r="Z50" s="61"/>
      <c r="AA50" s="61"/>
      <c r="AB50" s="61"/>
      <c r="AC50" s="63"/>
      <c r="AD50" s="62"/>
      <c r="AE50" s="63"/>
      <c r="AF50" s="63"/>
      <c r="AG50" s="64"/>
      <c r="AH50" s="62"/>
      <c r="AK50" s="89"/>
      <c r="AL50" s="89"/>
    </row>
    <row r="51" spans="1:38" s="88" customFormat="1" ht="33.75" x14ac:dyDescent="0.25">
      <c r="A51" s="243">
        <v>48</v>
      </c>
      <c r="B51" s="43" t="s">
        <v>430</v>
      </c>
      <c r="C51" s="39" t="s">
        <v>431</v>
      </c>
      <c r="D51" s="40" t="s">
        <v>240</v>
      </c>
      <c r="E51" s="40" t="s">
        <v>423</v>
      </c>
      <c r="F51" s="41" t="s">
        <v>432</v>
      </c>
      <c r="G51" s="40" t="s">
        <v>433</v>
      </c>
      <c r="H51" s="42">
        <v>242625</v>
      </c>
      <c r="I51" s="42">
        <v>61125</v>
      </c>
      <c r="J51" s="42">
        <v>16500</v>
      </c>
      <c r="K51" s="40" t="s">
        <v>256</v>
      </c>
      <c r="L51" s="169">
        <v>11</v>
      </c>
      <c r="M51" s="61"/>
      <c r="N51" s="61"/>
      <c r="O51" s="61"/>
      <c r="P51" s="61"/>
      <c r="Q51" s="61"/>
      <c r="R51" s="62"/>
      <c r="S51" s="62"/>
      <c r="T51" s="63"/>
      <c r="U51" s="63"/>
      <c r="V51" s="64"/>
      <c r="W51" s="61"/>
      <c r="X51" s="61"/>
      <c r="Y51" s="61"/>
      <c r="Z51" s="61"/>
      <c r="AA51" s="61"/>
      <c r="AB51" s="61"/>
      <c r="AC51" s="63"/>
      <c r="AD51" s="62"/>
      <c r="AE51" s="63"/>
      <c r="AF51" s="63"/>
      <c r="AG51" s="64"/>
      <c r="AH51" s="62"/>
      <c r="AK51" s="89"/>
      <c r="AL51" s="89"/>
    </row>
    <row r="52" spans="1:38" s="88" customFormat="1" ht="56.25" x14ac:dyDescent="0.25">
      <c r="A52" s="161">
        <v>49</v>
      </c>
      <c r="B52" s="43" t="s">
        <v>434</v>
      </c>
      <c r="C52" s="44" t="s">
        <v>435</v>
      </c>
      <c r="D52" s="40" t="s">
        <v>240</v>
      </c>
      <c r="E52" s="40" t="s">
        <v>423</v>
      </c>
      <c r="F52" s="41" t="s">
        <v>436</v>
      </c>
      <c r="G52" s="40" t="s">
        <v>437</v>
      </c>
      <c r="H52" s="42">
        <v>29800</v>
      </c>
      <c r="I52" s="42"/>
      <c r="J52" s="42"/>
      <c r="K52" s="40" t="s">
        <v>269</v>
      </c>
      <c r="L52" s="169">
        <v>12</v>
      </c>
      <c r="M52" s="61"/>
      <c r="N52" s="61"/>
      <c r="O52" s="61"/>
      <c r="P52" s="61"/>
      <c r="Q52" s="61"/>
      <c r="R52" s="61"/>
      <c r="S52" s="62"/>
      <c r="T52" s="63"/>
      <c r="U52" s="63"/>
      <c r="V52" s="64"/>
      <c r="W52" s="61"/>
      <c r="X52" s="61"/>
      <c r="Y52" s="61"/>
      <c r="Z52" s="61"/>
      <c r="AA52" s="61"/>
      <c r="AB52" s="61"/>
      <c r="AC52" s="61"/>
      <c r="AD52" s="62"/>
      <c r="AE52" s="63"/>
      <c r="AF52" s="63"/>
      <c r="AG52" s="64"/>
      <c r="AH52" s="62"/>
      <c r="AK52" s="89"/>
      <c r="AL52" s="89"/>
    </row>
    <row r="53" spans="1:38" s="88" customFormat="1" ht="33.75" x14ac:dyDescent="0.25">
      <c r="A53" s="243">
        <v>50</v>
      </c>
      <c r="B53" s="43" t="s">
        <v>438</v>
      </c>
      <c r="C53" s="39" t="s">
        <v>439</v>
      </c>
      <c r="D53" s="40" t="s">
        <v>240</v>
      </c>
      <c r="E53" s="40" t="s">
        <v>423</v>
      </c>
      <c r="F53" s="41" t="s">
        <v>440</v>
      </c>
      <c r="G53" s="40" t="s">
        <v>437</v>
      </c>
      <c r="H53" s="42">
        <v>30000</v>
      </c>
      <c r="I53" s="42"/>
      <c r="J53" s="42"/>
      <c r="K53" s="40" t="s">
        <v>269</v>
      </c>
      <c r="L53" s="169">
        <v>12</v>
      </c>
      <c r="M53" s="61"/>
      <c r="N53" s="61"/>
      <c r="O53" s="61"/>
      <c r="P53" s="61"/>
      <c r="Q53" s="61"/>
      <c r="R53" s="61"/>
      <c r="S53" s="62"/>
      <c r="T53" s="63"/>
      <c r="U53" s="63"/>
      <c r="V53" s="64"/>
      <c r="W53" s="61"/>
      <c r="X53" s="61"/>
      <c r="Y53" s="61"/>
      <c r="Z53" s="61"/>
      <c r="AA53" s="61"/>
      <c r="AB53" s="61"/>
      <c r="AC53" s="61"/>
      <c r="AD53" s="62"/>
      <c r="AE53" s="63"/>
      <c r="AF53" s="63"/>
      <c r="AG53" s="64"/>
      <c r="AH53" s="62"/>
      <c r="AK53" s="89"/>
      <c r="AL53" s="89"/>
    </row>
    <row r="54" spans="1:38" s="88" customFormat="1" ht="22.5" x14ac:dyDescent="0.25">
      <c r="A54" s="161">
        <v>51</v>
      </c>
      <c r="B54" s="43" t="s">
        <v>441</v>
      </c>
      <c r="C54" s="39" t="s">
        <v>442</v>
      </c>
      <c r="D54" s="40" t="s">
        <v>240</v>
      </c>
      <c r="E54" s="40" t="s">
        <v>423</v>
      </c>
      <c r="F54" s="41" t="s">
        <v>443</v>
      </c>
      <c r="G54" s="40" t="s">
        <v>444</v>
      </c>
      <c r="H54" s="42">
        <v>6016</v>
      </c>
      <c r="I54" s="42"/>
      <c r="J54" s="42"/>
      <c r="K54" s="40" t="s">
        <v>445</v>
      </c>
      <c r="L54" s="169">
        <v>13</v>
      </c>
      <c r="M54" s="61"/>
      <c r="N54" s="61"/>
      <c r="O54" s="61"/>
      <c r="P54" s="61"/>
      <c r="Q54" s="61"/>
      <c r="R54" s="61"/>
      <c r="S54" s="62"/>
      <c r="T54" s="63"/>
      <c r="U54" s="63"/>
      <c r="V54" s="64"/>
      <c r="W54" s="61"/>
      <c r="X54" s="61"/>
      <c r="Y54" s="61"/>
      <c r="Z54" s="61"/>
      <c r="AA54" s="61"/>
      <c r="AB54" s="61"/>
      <c r="AC54" s="61"/>
      <c r="AD54" s="62"/>
      <c r="AE54" s="63"/>
      <c r="AF54" s="63"/>
      <c r="AG54" s="64"/>
      <c r="AH54" s="62"/>
      <c r="AK54" s="89"/>
      <c r="AL54" s="89"/>
    </row>
    <row r="55" spans="1:38" s="88" customFormat="1" ht="45" x14ac:dyDescent="0.25">
      <c r="A55" s="243">
        <v>52</v>
      </c>
      <c r="B55" s="43" t="s">
        <v>446</v>
      </c>
      <c r="C55" s="39" t="s">
        <v>447</v>
      </c>
      <c r="D55" s="40" t="s">
        <v>240</v>
      </c>
      <c r="E55" s="40" t="s">
        <v>423</v>
      </c>
      <c r="F55" s="41" t="s">
        <v>448</v>
      </c>
      <c r="G55" s="40" t="s">
        <v>449</v>
      </c>
      <c r="H55" s="42">
        <v>291300</v>
      </c>
      <c r="I55" s="42">
        <v>40500</v>
      </c>
      <c r="J55" s="42">
        <v>22800</v>
      </c>
      <c r="K55" s="40" t="s">
        <v>406</v>
      </c>
      <c r="L55" s="169">
        <v>13</v>
      </c>
      <c r="M55" s="61"/>
      <c r="N55" s="61"/>
      <c r="O55" s="61"/>
      <c r="P55" s="61"/>
      <c r="Q55" s="61"/>
      <c r="R55" s="61"/>
      <c r="S55" s="62"/>
      <c r="T55" s="63"/>
      <c r="U55" s="63"/>
      <c r="V55" s="64"/>
      <c r="W55" s="61"/>
      <c r="X55" s="61"/>
      <c r="Y55" s="61"/>
      <c r="Z55" s="61"/>
      <c r="AA55" s="61"/>
      <c r="AB55" s="61"/>
      <c r="AC55" s="61"/>
      <c r="AD55" s="62"/>
      <c r="AE55" s="63"/>
      <c r="AF55" s="63"/>
      <c r="AG55" s="64"/>
      <c r="AH55" s="62"/>
      <c r="AK55" s="89"/>
      <c r="AL55" s="89"/>
    </row>
    <row r="56" spans="1:38" s="88" customFormat="1" ht="22.5" x14ac:dyDescent="0.25">
      <c r="A56" s="161">
        <v>53</v>
      </c>
      <c r="B56" s="46" t="s">
        <v>450</v>
      </c>
      <c r="C56" s="39" t="s">
        <v>451</v>
      </c>
      <c r="D56" s="40" t="s">
        <v>240</v>
      </c>
      <c r="E56" s="40" t="s">
        <v>91</v>
      </c>
      <c r="F56" s="41" t="s">
        <v>452</v>
      </c>
      <c r="G56" s="40" t="s">
        <v>453</v>
      </c>
      <c r="H56" s="42">
        <v>304660</v>
      </c>
      <c r="I56" s="42">
        <v>51000</v>
      </c>
      <c r="J56" s="42">
        <v>23060</v>
      </c>
      <c r="K56" s="48" t="s">
        <v>295</v>
      </c>
      <c r="L56" s="169">
        <v>8</v>
      </c>
      <c r="M56" s="61"/>
      <c r="N56" s="61"/>
      <c r="O56" s="63"/>
      <c r="P56" s="63"/>
      <c r="Q56" s="65"/>
      <c r="R56" s="62"/>
      <c r="S56" s="62"/>
      <c r="T56" s="63"/>
      <c r="U56" s="63"/>
      <c r="V56" s="64"/>
      <c r="W56" s="61"/>
      <c r="X56" s="61"/>
      <c r="Y56" s="61"/>
      <c r="Z56" s="63"/>
      <c r="AA56" s="65"/>
      <c r="AB56" s="65"/>
      <c r="AC56" s="63"/>
      <c r="AD56" s="62"/>
      <c r="AE56" s="63"/>
      <c r="AF56" s="63"/>
      <c r="AG56" s="64"/>
      <c r="AH56" s="62"/>
      <c r="AK56" s="89"/>
      <c r="AL56" s="89"/>
    </row>
    <row r="57" spans="1:38" s="88" customFormat="1" ht="22.5" x14ac:dyDescent="0.25">
      <c r="A57" s="243">
        <v>54</v>
      </c>
      <c r="B57" s="43" t="s">
        <v>454</v>
      </c>
      <c r="C57" s="39" t="s">
        <v>451</v>
      </c>
      <c r="D57" s="40" t="s">
        <v>240</v>
      </c>
      <c r="E57" s="40" t="s">
        <v>91</v>
      </c>
      <c r="F57" s="41" t="s">
        <v>455</v>
      </c>
      <c r="G57" s="40" t="s">
        <v>456</v>
      </c>
      <c r="H57" s="42">
        <v>243720</v>
      </c>
      <c r="I57" s="42">
        <v>36000</v>
      </c>
      <c r="J57" s="42">
        <v>17060</v>
      </c>
      <c r="K57" s="40" t="s">
        <v>457</v>
      </c>
      <c r="L57" s="169">
        <v>10</v>
      </c>
      <c r="M57" s="61"/>
      <c r="N57" s="61"/>
      <c r="O57" s="61"/>
      <c r="P57" s="61"/>
      <c r="Q57" s="63"/>
      <c r="R57" s="62"/>
      <c r="S57" s="62"/>
      <c r="T57" s="63"/>
      <c r="U57" s="63"/>
      <c r="V57" s="64"/>
      <c r="W57" s="61"/>
      <c r="X57" s="61"/>
      <c r="Y57" s="61"/>
      <c r="Z57" s="61"/>
      <c r="AA57" s="61"/>
      <c r="AB57" s="61"/>
      <c r="AC57" s="63"/>
      <c r="AD57" s="62"/>
      <c r="AE57" s="63"/>
      <c r="AF57" s="63"/>
      <c r="AG57" s="64"/>
      <c r="AH57" s="62"/>
      <c r="AK57" s="89"/>
      <c r="AL57" s="89"/>
    </row>
    <row r="58" spans="1:38" s="88" customFormat="1" ht="33.75" x14ac:dyDescent="0.25">
      <c r="A58" s="161">
        <v>55</v>
      </c>
      <c r="B58" s="43" t="s">
        <v>458</v>
      </c>
      <c r="C58" s="39" t="s">
        <v>459</v>
      </c>
      <c r="D58" s="40" t="s">
        <v>240</v>
      </c>
      <c r="E58" s="40" t="s">
        <v>91</v>
      </c>
      <c r="F58" s="41" t="s">
        <v>460</v>
      </c>
      <c r="G58" s="40" t="s">
        <v>461</v>
      </c>
      <c r="H58" s="42">
        <v>24900</v>
      </c>
      <c r="I58" s="42"/>
      <c r="J58" s="42"/>
      <c r="K58" s="40" t="s">
        <v>269</v>
      </c>
      <c r="L58" s="169">
        <v>11</v>
      </c>
      <c r="M58" s="61"/>
      <c r="N58" s="61"/>
      <c r="O58" s="61"/>
      <c r="P58" s="61"/>
      <c r="Q58" s="61"/>
      <c r="R58" s="62"/>
      <c r="S58" s="62"/>
      <c r="T58" s="63"/>
      <c r="U58" s="63"/>
      <c r="V58" s="64"/>
      <c r="W58" s="61"/>
      <c r="X58" s="61"/>
      <c r="Y58" s="61"/>
      <c r="Z58" s="61"/>
      <c r="AA58" s="61"/>
      <c r="AB58" s="61"/>
      <c r="AC58" s="63"/>
      <c r="AD58" s="62"/>
      <c r="AE58" s="63"/>
      <c r="AF58" s="63"/>
      <c r="AG58" s="64"/>
      <c r="AH58" s="62"/>
      <c r="AK58" s="89"/>
      <c r="AL58" s="89"/>
    </row>
    <row r="59" spans="1:38" s="88" customFormat="1" ht="22.5" x14ac:dyDescent="0.25">
      <c r="A59" s="243">
        <v>56</v>
      </c>
      <c r="B59" s="43" t="s">
        <v>462</v>
      </c>
      <c r="C59" s="44" t="s">
        <v>463</v>
      </c>
      <c r="D59" s="40" t="s">
        <v>240</v>
      </c>
      <c r="E59" s="40" t="s">
        <v>91</v>
      </c>
      <c r="F59" s="41" t="s">
        <v>464</v>
      </c>
      <c r="G59" s="40" t="s">
        <v>465</v>
      </c>
      <c r="H59" s="42">
        <v>164660</v>
      </c>
      <c r="I59" s="42">
        <v>37500</v>
      </c>
      <c r="J59" s="42">
        <v>11560</v>
      </c>
      <c r="K59" s="40" t="s">
        <v>295</v>
      </c>
      <c r="L59" s="169">
        <v>12</v>
      </c>
      <c r="M59" s="61"/>
      <c r="N59" s="61"/>
      <c r="O59" s="61"/>
      <c r="P59" s="61"/>
      <c r="Q59" s="61"/>
      <c r="R59" s="61"/>
      <c r="S59" s="62"/>
      <c r="T59" s="63"/>
      <c r="U59" s="63"/>
      <c r="V59" s="64"/>
      <c r="W59" s="61"/>
      <c r="X59" s="61"/>
      <c r="Y59" s="61"/>
      <c r="Z59" s="61"/>
      <c r="AA59" s="61"/>
      <c r="AB59" s="61"/>
      <c r="AC59" s="61"/>
      <c r="AD59" s="62"/>
      <c r="AE59" s="63"/>
      <c r="AF59" s="63"/>
      <c r="AG59" s="64"/>
      <c r="AH59" s="62"/>
      <c r="AK59" s="89"/>
      <c r="AL59" s="89"/>
    </row>
    <row r="60" spans="1:38" s="88" customFormat="1" ht="22.5" x14ac:dyDescent="0.25">
      <c r="A60" s="161">
        <v>57</v>
      </c>
      <c r="B60" s="43" t="s">
        <v>466</v>
      </c>
      <c r="C60" s="44" t="s">
        <v>104</v>
      </c>
      <c r="D60" s="40" t="s">
        <v>240</v>
      </c>
      <c r="E60" s="40" t="s">
        <v>91</v>
      </c>
      <c r="F60" s="41" t="s">
        <v>467</v>
      </c>
      <c r="G60" s="48" t="s">
        <v>264</v>
      </c>
      <c r="H60" s="42">
        <v>128970</v>
      </c>
      <c r="I60" s="42">
        <v>27000</v>
      </c>
      <c r="J60" s="42">
        <v>9270</v>
      </c>
      <c r="K60" s="40" t="s">
        <v>260</v>
      </c>
      <c r="L60" s="169">
        <v>12</v>
      </c>
      <c r="M60" s="61"/>
      <c r="N60" s="61"/>
      <c r="O60" s="61"/>
      <c r="P60" s="61"/>
      <c r="Q60" s="61"/>
      <c r="R60" s="61"/>
      <c r="S60" s="62"/>
      <c r="T60" s="63"/>
      <c r="U60" s="63"/>
      <c r="V60" s="64"/>
      <c r="W60" s="61"/>
      <c r="X60" s="61"/>
      <c r="Y60" s="61"/>
      <c r="Z60" s="61"/>
      <c r="AA60" s="61"/>
      <c r="AB60" s="61"/>
      <c r="AC60" s="61"/>
      <c r="AD60" s="62"/>
      <c r="AE60" s="63"/>
      <c r="AF60" s="63"/>
      <c r="AG60" s="64"/>
      <c r="AH60" s="62"/>
      <c r="AK60" s="89"/>
      <c r="AL60" s="89"/>
    </row>
    <row r="61" spans="1:38" s="88" customFormat="1" ht="45" x14ac:dyDescent="0.25">
      <c r="A61" s="243">
        <v>58</v>
      </c>
      <c r="B61" s="43" t="s">
        <v>468</v>
      </c>
      <c r="C61" s="44" t="s">
        <v>469</v>
      </c>
      <c r="D61" s="40" t="s">
        <v>240</v>
      </c>
      <c r="E61" s="40" t="s">
        <v>91</v>
      </c>
      <c r="F61" s="41" t="s">
        <v>470</v>
      </c>
      <c r="G61" s="40" t="s">
        <v>471</v>
      </c>
      <c r="H61" s="42">
        <v>191225</v>
      </c>
      <c r="I61" s="42">
        <v>37500</v>
      </c>
      <c r="J61" s="42">
        <v>13975</v>
      </c>
      <c r="K61" s="40" t="s">
        <v>260</v>
      </c>
      <c r="L61" s="169">
        <v>12</v>
      </c>
      <c r="M61" s="61"/>
      <c r="N61" s="61"/>
      <c r="O61" s="61"/>
      <c r="P61" s="61"/>
      <c r="Q61" s="61"/>
      <c r="R61" s="61"/>
      <c r="S61" s="62"/>
      <c r="T61" s="63"/>
      <c r="U61" s="63"/>
      <c r="V61" s="64"/>
      <c r="W61" s="61"/>
      <c r="X61" s="61"/>
      <c r="Y61" s="61"/>
      <c r="Z61" s="61"/>
      <c r="AA61" s="61"/>
      <c r="AB61" s="61"/>
      <c r="AC61" s="61"/>
      <c r="AD61" s="62"/>
      <c r="AE61" s="63"/>
      <c r="AF61" s="63"/>
      <c r="AG61" s="64"/>
      <c r="AH61" s="62"/>
      <c r="AK61" s="89"/>
      <c r="AL61" s="89"/>
    </row>
    <row r="62" spans="1:38" s="88" customFormat="1" ht="33.75" x14ac:dyDescent="0.25">
      <c r="A62" s="161">
        <v>59</v>
      </c>
      <c r="B62" s="43" t="s">
        <v>472</v>
      </c>
      <c r="C62" s="44" t="s">
        <v>459</v>
      </c>
      <c r="D62" s="40" t="s">
        <v>240</v>
      </c>
      <c r="E62" s="40" t="s">
        <v>91</v>
      </c>
      <c r="F62" s="41" t="s">
        <v>473</v>
      </c>
      <c r="G62" s="40" t="s">
        <v>474</v>
      </c>
      <c r="H62" s="42">
        <v>297020</v>
      </c>
      <c r="I62" s="42">
        <v>40500</v>
      </c>
      <c r="J62" s="42">
        <v>23320</v>
      </c>
      <c r="K62" s="40" t="s">
        <v>260</v>
      </c>
      <c r="L62" s="169">
        <v>12</v>
      </c>
      <c r="M62" s="61"/>
      <c r="N62" s="61"/>
      <c r="O62" s="61"/>
      <c r="P62" s="61"/>
      <c r="Q62" s="61"/>
      <c r="R62" s="61"/>
      <c r="S62" s="62"/>
      <c r="T62" s="63"/>
      <c r="U62" s="63"/>
      <c r="V62" s="64"/>
      <c r="W62" s="61"/>
      <c r="X62" s="61"/>
      <c r="Y62" s="61"/>
      <c r="Z62" s="61"/>
      <c r="AA62" s="61"/>
      <c r="AB62" s="61"/>
      <c r="AC62" s="61"/>
      <c r="AD62" s="62"/>
      <c r="AE62" s="63"/>
      <c r="AF62" s="63"/>
      <c r="AG62" s="64"/>
      <c r="AH62" s="62"/>
      <c r="AK62" s="89"/>
      <c r="AL62" s="89"/>
    </row>
    <row r="63" spans="1:38" s="88" customFormat="1" ht="45" x14ac:dyDescent="0.25">
      <c r="A63" s="243">
        <v>60</v>
      </c>
      <c r="B63" s="43" t="s">
        <v>475</v>
      </c>
      <c r="C63" s="39" t="s">
        <v>476</v>
      </c>
      <c r="D63" s="40" t="s">
        <v>240</v>
      </c>
      <c r="E63" s="40" t="s">
        <v>91</v>
      </c>
      <c r="F63" s="41" t="s">
        <v>477</v>
      </c>
      <c r="G63" s="40" t="s">
        <v>478</v>
      </c>
      <c r="H63" s="42">
        <v>148425</v>
      </c>
      <c r="I63" s="42">
        <v>33750</v>
      </c>
      <c r="J63" s="42">
        <v>10425</v>
      </c>
      <c r="K63" s="40" t="s">
        <v>260</v>
      </c>
      <c r="L63" s="169">
        <v>12</v>
      </c>
      <c r="M63" s="61"/>
      <c r="N63" s="61"/>
      <c r="O63" s="61"/>
      <c r="P63" s="61"/>
      <c r="Q63" s="61"/>
      <c r="R63" s="61"/>
      <c r="S63" s="61"/>
      <c r="T63" s="63"/>
      <c r="U63" s="63"/>
      <c r="V63" s="64"/>
      <c r="W63" s="61"/>
      <c r="X63" s="61"/>
      <c r="Y63" s="61"/>
      <c r="Z63" s="61"/>
      <c r="AA63" s="61"/>
      <c r="AB63" s="61"/>
      <c r="AC63" s="61"/>
      <c r="AD63" s="61"/>
      <c r="AE63" s="63"/>
      <c r="AF63" s="63"/>
      <c r="AG63" s="64"/>
      <c r="AH63" s="62"/>
      <c r="AK63" s="89"/>
      <c r="AL63" s="89"/>
    </row>
    <row r="64" spans="1:38" s="88" customFormat="1" ht="22.5" x14ac:dyDescent="0.25">
      <c r="A64" s="161">
        <v>61</v>
      </c>
      <c r="B64" s="43" t="s">
        <v>479</v>
      </c>
      <c r="C64" s="39" t="s">
        <v>480</v>
      </c>
      <c r="D64" s="40" t="s">
        <v>240</v>
      </c>
      <c r="E64" s="40" t="s">
        <v>91</v>
      </c>
      <c r="F64" s="41" t="s">
        <v>481</v>
      </c>
      <c r="G64" s="40" t="s">
        <v>474</v>
      </c>
      <c r="H64" s="42">
        <v>276000</v>
      </c>
      <c r="I64" s="42">
        <v>45000</v>
      </c>
      <c r="J64" s="42">
        <v>21000</v>
      </c>
      <c r="K64" s="40" t="s">
        <v>260</v>
      </c>
      <c r="L64" s="169">
        <v>12</v>
      </c>
      <c r="M64" s="61"/>
      <c r="N64" s="61"/>
      <c r="O64" s="61"/>
      <c r="P64" s="61"/>
      <c r="Q64" s="61"/>
      <c r="R64" s="61"/>
      <c r="S64" s="62"/>
      <c r="T64" s="63"/>
      <c r="U64" s="63"/>
      <c r="V64" s="64"/>
      <c r="W64" s="61"/>
      <c r="X64" s="61"/>
      <c r="Y64" s="61"/>
      <c r="Z64" s="61"/>
      <c r="AA64" s="61"/>
      <c r="AB64" s="61"/>
      <c r="AC64" s="61"/>
      <c r="AD64" s="62"/>
      <c r="AE64" s="63"/>
      <c r="AF64" s="63"/>
      <c r="AG64" s="64"/>
      <c r="AH64" s="62"/>
      <c r="AK64" s="89"/>
      <c r="AL64" s="89"/>
    </row>
    <row r="65" spans="1:38" s="88" customFormat="1" ht="45" x14ac:dyDescent="0.25">
      <c r="A65" s="243">
        <v>62</v>
      </c>
      <c r="B65" s="43" t="s">
        <v>482</v>
      </c>
      <c r="C65" s="39" t="s">
        <v>483</v>
      </c>
      <c r="D65" s="40" t="s">
        <v>240</v>
      </c>
      <c r="E65" s="40" t="s">
        <v>91</v>
      </c>
      <c r="F65" s="41" t="s">
        <v>484</v>
      </c>
      <c r="G65" s="40" t="s">
        <v>485</v>
      </c>
      <c r="H65" s="42">
        <v>161031</v>
      </c>
      <c r="I65" s="42">
        <v>33750</v>
      </c>
      <c r="J65" s="42">
        <v>11571</v>
      </c>
      <c r="K65" s="40" t="s">
        <v>260</v>
      </c>
      <c r="L65" s="169">
        <v>13</v>
      </c>
      <c r="M65" s="61"/>
      <c r="N65" s="61"/>
      <c r="O65" s="61"/>
      <c r="P65" s="61"/>
      <c r="Q65" s="61"/>
      <c r="R65" s="61"/>
      <c r="S65" s="61"/>
      <c r="T65" s="63"/>
      <c r="U65" s="63"/>
      <c r="V65" s="64"/>
      <c r="W65" s="61"/>
      <c r="X65" s="61"/>
      <c r="Y65" s="61"/>
      <c r="Z65" s="61"/>
      <c r="AA65" s="61"/>
      <c r="AB65" s="61"/>
      <c r="AC65" s="61"/>
      <c r="AD65" s="61"/>
      <c r="AE65" s="63"/>
      <c r="AF65" s="63"/>
      <c r="AG65" s="64"/>
      <c r="AH65" s="62"/>
      <c r="AK65" s="89"/>
      <c r="AL65" s="89"/>
    </row>
    <row r="66" spans="1:38" s="88" customFormat="1" ht="33.75" x14ac:dyDescent="0.25">
      <c r="A66" s="161">
        <v>63</v>
      </c>
      <c r="B66" s="43" t="s">
        <v>486</v>
      </c>
      <c r="C66" s="39" t="s">
        <v>487</v>
      </c>
      <c r="D66" s="40" t="s">
        <v>240</v>
      </c>
      <c r="E66" s="40" t="s">
        <v>91</v>
      </c>
      <c r="F66" s="41" t="s">
        <v>488</v>
      </c>
      <c r="G66" s="40" t="s">
        <v>489</v>
      </c>
      <c r="H66" s="42">
        <v>270000</v>
      </c>
      <c r="I66" s="42"/>
      <c r="J66" s="42"/>
      <c r="K66" s="40" t="s">
        <v>490</v>
      </c>
      <c r="L66" s="169">
        <v>13</v>
      </c>
      <c r="M66" s="61"/>
      <c r="N66" s="61"/>
      <c r="O66" s="61"/>
      <c r="P66" s="61"/>
      <c r="Q66" s="61"/>
      <c r="R66" s="61"/>
      <c r="S66" s="61"/>
      <c r="T66" s="63"/>
      <c r="U66" s="63"/>
      <c r="V66" s="64"/>
      <c r="W66" s="61"/>
      <c r="X66" s="61"/>
      <c r="Y66" s="61"/>
      <c r="Z66" s="61"/>
      <c r="AA66" s="61"/>
      <c r="AB66" s="61"/>
      <c r="AC66" s="61"/>
      <c r="AD66" s="61"/>
      <c r="AE66" s="63"/>
      <c r="AF66" s="63"/>
      <c r="AG66" s="64"/>
      <c r="AH66" s="62"/>
      <c r="AK66" s="89"/>
      <c r="AL66" s="89"/>
    </row>
    <row r="67" spans="1:38" s="88" customFormat="1" ht="22.5" x14ac:dyDescent="0.25">
      <c r="A67" s="243">
        <v>64</v>
      </c>
      <c r="B67" s="39" t="s">
        <v>491</v>
      </c>
      <c r="C67" s="39" t="s">
        <v>492</v>
      </c>
      <c r="D67" s="40" t="s">
        <v>240</v>
      </c>
      <c r="E67" s="40" t="s">
        <v>110</v>
      </c>
      <c r="F67" s="41" t="s">
        <v>493</v>
      </c>
      <c r="G67" s="40" t="s">
        <v>494</v>
      </c>
      <c r="H67" s="42">
        <v>181200</v>
      </c>
      <c r="I67" s="42">
        <v>27000</v>
      </c>
      <c r="J67" s="42">
        <v>25700</v>
      </c>
      <c r="K67" s="40" t="s">
        <v>495</v>
      </c>
      <c r="L67" s="169">
        <v>6</v>
      </c>
      <c r="M67" s="63"/>
      <c r="N67" s="63"/>
      <c r="O67" s="63"/>
      <c r="P67" s="63"/>
      <c r="Q67" s="65"/>
      <c r="R67" s="62"/>
      <c r="S67" s="62"/>
      <c r="T67" s="63"/>
      <c r="U67" s="63"/>
      <c r="V67" s="64"/>
      <c r="W67" s="61"/>
      <c r="X67" s="63"/>
      <c r="Y67" s="63"/>
      <c r="Z67" s="63"/>
      <c r="AA67" s="65"/>
      <c r="AB67" s="65"/>
      <c r="AC67" s="63"/>
      <c r="AD67" s="62"/>
      <c r="AE67" s="63"/>
      <c r="AF67" s="63"/>
      <c r="AG67" s="64"/>
      <c r="AH67" s="62"/>
      <c r="AK67" s="89"/>
      <c r="AL67" s="89"/>
    </row>
    <row r="68" spans="1:38" s="88" customFormat="1" ht="33.75" x14ac:dyDescent="0.25">
      <c r="A68" s="161">
        <v>65</v>
      </c>
      <c r="B68" s="50" t="s">
        <v>496</v>
      </c>
      <c r="C68" s="39" t="s">
        <v>497</v>
      </c>
      <c r="D68" s="40" t="s">
        <v>240</v>
      </c>
      <c r="E68" s="40" t="s">
        <v>110</v>
      </c>
      <c r="F68" s="41" t="s">
        <v>498</v>
      </c>
      <c r="G68" s="40" t="s">
        <v>499</v>
      </c>
      <c r="H68" s="42">
        <v>112320</v>
      </c>
      <c r="I68" s="42">
        <v>45000</v>
      </c>
      <c r="J68" s="42">
        <v>6120</v>
      </c>
      <c r="K68" s="40" t="s">
        <v>295</v>
      </c>
      <c r="L68" s="169">
        <v>9</v>
      </c>
      <c r="M68" s="66"/>
      <c r="N68" s="66"/>
      <c r="O68" s="61"/>
      <c r="P68" s="63"/>
      <c r="Q68" s="65"/>
      <c r="R68" s="62"/>
      <c r="S68" s="62"/>
      <c r="T68" s="63"/>
      <c r="U68" s="63"/>
      <c r="V68" s="64"/>
      <c r="W68" s="66"/>
      <c r="X68" s="66"/>
      <c r="Y68" s="66"/>
      <c r="Z68" s="66"/>
      <c r="AA68" s="65"/>
      <c r="AB68" s="65"/>
      <c r="AC68" s="63"/>
      <c r="AD68" s="62"/>
      <c r="AE68" s="63"/>
      <c r="AF68" s="63"/>
      <c r="AG68" s="64"/>
      <c r="AH68" s="62"/>
      <c r="AK68" s="89"/>
      <c r="AL68" s="89"/>
    </row>
    <row r="69" spans="1:38" s="88" customFormat="1" ht="22.5" x14ac:dyDescent="0.25">
      <c r="A69" s="243">
        <v>66</v>
      </c>
      <c r="B69" s="46" t="s">
        <v>500</v>
      </c>
      <c r="C69" s="39" t="s">
        <v>501</v>
      </c>
      <c r="D69" s="40" t="s">
        <v>240</v>
      </c>
      <c r="E69" s="40" t="s">
        <v>110</v>
      </c>
      <c r="F69" s="41" t="s">
        <v>502</v>
      </c>
      <c r="G69" s="40" t="s">
        <v>503</v>
      </c>
      <c r="H69" s="42">
        <v>118680</v>
      </c>
      <c r="I69" s="42">
        <v>36000</v>
      </c>
      <c r="J69" s="42">
        <v>11868</v>
      </c>
      <c r="K69" s="40" t="s">
        <v>260</v>
      </c>
      <c r="L69" s="169">
        <v>9</v>
      </c>
      <c r="M69" s="61"/>
      <c r="N69" s="61"/>
      <c r="O69" s="61"/>
      <c r="P69" s="63"/>
      <c r="Q69" s="65"/>
      <c r="R69" s="62"/>
      <c r="S69" s="62"/>
      <c r="T69" s="63"/>
      <c r="U69" s="63"/>
      <c r="V69" s="64"/>
      <c r="W69" s="61"/>
      <c r="X69" s="61"/>
      <c r="Y69" s="61"/>
      <c r="Z69" s="61"/>
      <c r="AA69" s="63"/>
      <c r="AB69" s="65"/>
      <c r="AC69" s="63"/>
      <c r="AD69" s="62"/>
      <c r="AE69" s="63"/>
      <c r="AF69" s="63"/>
      <c r="AG69" s="64"/>
      <c r="AH69" s="62"/>
      <c r="AK69" s="89"/>
      <c r="AL69" s="89"/>
    </row>
    <row r="70" spans="1:38" s="88" customFormat="1" ht="33.75" x14ac:dyDescent="0.25">
      <c r="A70" s="161">
        <v>67</v>
      </c>
      <c r="B70" s="46" t="s">
        <v>504</v>
      </c>
      <c r="C70" s="51" t="s">
        <v>505</v>
      </c>
      <c r="D70" s="40" t="s">
        <v>240</v>
      </c>
      <c r="E70" s="40" t="s">
        <v>110</v>
      </c>
      <c r="F70" s="41" t="s">
        <v>506</v>
      </c>
      <c r="G70" s="40" t="s">
        <v>507</v>
      </c>
      <c r="H70" s="42">
        <v>317745</v>
      </c>
      <c r="I70" s="42">
        <v>34000</v>
      </c>
      <c r="J70" s="42">
        <v>25795</v>
      </c>
      <c r="K70" s="40" t="s">
        <v>508</v>
      </c>
      <c r="L70" s="169">
        <v>10</v>
      </c>
      <c r="M70" s="61"/>
      <c r="N70" s="61"/>
      <c r="O70" s="61"/>
      <c r="P70" s="61"/>
      <c r="Q70" s="65"/>
      <c r="R70" s="62"/>
      <c r="S70" s="62"/>
      <c r="T70" s="63"/>
      <c r="U70" s="63"/>
      <c r="V70" s="64"/>
      <c r="W70" s="61"/>
      <c r="X70" s="61"/>
      <c r="Y70" s="61"/>
      <c r="Z70" s="61"/>
      <c r="AA70" s="61"/>
      <c r="AB70" s="65"/>
      <c r="AC70" s="63"/>
      <c r="AD70" s="62"/>
      <c r="AE70" s="63"/>
      <c r="AF70" s="63"/>
      <c r="AG70" s="64"/>
      <c r="AH70" s="62"/>
      <c r="AK70" s="89"/>
      <c r="AL70" s="89"/>
    </row>
    <row r="71" spans="1:38" s="88" customFormat="1" ht="22.5" x14ac:dyDescent="0.25">
      <c r="A71" s="243">
        <v>68</v>
      </c>
      <c r="B71" s="46" t="s">
        <v>1028</v>
      </c>
      <c r="C71" s="39" t="s">
        <v>1029</v>
      </c>
      <c r="D71" s="40" t="s">
        <v>240</v>
      </c>
      <c r="E71" s="40" t="s">
        <v>110</v>
      </c>
      <c r="F71" s="41" t="s">
        <v>1030</v>
      </c>
      <c r="G71" s="40"/>
      <c r="H71" s="42"/>
      <c r="I71" s="42"/>
      <c r="J71" s="42"/>
      <c r="K71" s="40"/>
      <c r="L71" s="169"/>
      <c r="M71" s="61"/>
      <c r="N71" s="61"/>
      <c r="O71" s="61"/>
      <c r="P71" s="61"/>
      <c r="Q71" s="63"/>
      <c r="R71" s="62"/>
      <c r="S71" s="62"/>
      <c r="T71" s="63"/>
      <c r="U71" s="63"/>
      <c r="V71" s="64"/>
      <c r="W71" s="61"/>
      <c r="X71" s="61"/>
      <c r="Y71" s="61"/>
      <c r="Z71" s="61"/>
      <c r="AA71" s="61"/>
      <c r="AB71" s="63"/>
      <c r="AC71" s="63"/>
      <c r="AD71" s="62"/>
      <c r="AE71" s="63"/>
      <c r="AF71" s="63"/>
      <c r="AG71" s="64"/>
      <c r="AH71" s="62"/>
      <c r="AK71" s="89"/>
      <c r="AL71" s="89"/>
    </row>
    <row r="72" spans="1:38" s="88" customFormat="1" ht="33.75" x14ac:dyDescent="0.25">
      <c r="A72" s="161">
        <v>69</v>
      </c>
      <c r="B72" s="43" t="s">
        <v>509</v>
      </c>
      <c r="C72" s="39" t="s">
        <v>510</v>
      </c>
      <c r="D72" s="40" t="s">
        <v>240</v>
      </c>
      <c r="E72" s="40" t="s">
        <v>110</v>
      </c>
      <c r="F72" s="41" t="s">
        <v>511</v>
      </c>
      <c r="G72" s="40" t="s">
        <v>512</v>
      </c>
      <c r="H72" s="42">
        <v>267600</v>
      </c>
      <c r="I72" s="42">
        <v>30000</v>
      </c>
      <c r="J72" s="42">
        <v>21600</v>
      </c>
      <c r="K72" s="40" t="s">
        <v>260</v>
      </c>
      <c r="L72" s="169">
        <v>10</v>
      </c>
      <c r="M72" s="66"/>
      <c r="N72" s="66"/>
      <c r="O72" s="61"/>
      <c r="P72" s="61"/>
      <c r="Q72" s="65"/>
      <c r="R72" s="62"/>
      <c r="S72" s="62"/>
      <c r="T72" s="63"/>
      <c r="U72" s="63"/>
      <c r="V72" s="64"/>
      <c r="W72" s="66"/>
      <c r="X72" s="66"/>
      <c r="Y72" s="66"/>
      <c r="Z72" s="66"/>
      <c r="AA72" s="65"/>
      <c r="AB72" s="65"/>
      <c r="AC72" s="63"/>
      <c r="AD72" s="62"/>
      <c r="AE72" s="63"/>
      <c r="AF72" s="63"/>
      <c r="AG72" s="64"/>
      <c r="AH72" s="62"/>
      <c r="AK72" s="89"/>
      <c r="AL72" s="89"/>
    </row>
    <row r="73" spans="1:38" s="88" customFormat="1" ht="26.25" customHeight="1" x14ac:dyDescent="0.25">
      <c r="A73" s="243">
        <v>70</v>
      </c>
      <c r="B73" s="43" t="s">
        <v>513</v>
      </c>
      <c r="C73" s="39" t="s">
        <v>514</v>
      </c>
      <c r="D73" s="40" t="s">
        <v>240</v>
      </c>
      <c r="E73" s="40" t="s">
        <v>110</v>
      </c>
      <c r="F73" s="41" t="s">
        <v>515</v>
      </c>
      <c r="G73" s="40" t="s">
        <v>516</v>
      </c>
      <c r="H73" s="42">
        <v>118044</v>
      </c>
      <c r="I73" s="42">
        <v>30000</v>
      </c>
      <c r="J73" s="42">
        <v>8004</v>
      </c>
      <c r="K73" s="40" t="s">
        <v>260</v>
      </c>
      <c r="L73" s="169">
        <v>11</v>
      </c>
      <c r="M73" s="61"/>
      <c r="N73" s="61"/>
      <c r="O73" s="61"/>
      <c r="P73" s="61"/>
      <c r="Q73" s="65"/>
      <c r="R73" s="62"/>
      <c r="S73" s="62"/>
      <c r="T73" s="63"/>
      <c r="U73" s="63"/>
      <c r="V73" s="64"/>
      <c r="W73" s="61"/>
      <c r="X73" s="61"/>
      <c r="Y73" s="61"/>
      <c r="Z73" s="61"/>
      <c r="AA73" s="61"/>
      <c r="AB73" s="65"/>
      <c r="AC73" s="63"/>
      <c r="AD73" s="62"/>
      <c r="AE73" s="63"/>
      <c r="AF73" s="63"/>
      <c r="AG73" s="64"/>
      <c r="AH73" s="62"/>
      <c r="AK73" s="89"/>
      <c r="AL73" s="89"/>
    </row>
    <row r="74" spans="1:38" s="88" customFormat="1" ht="35.25" customHeight="1" x14ac:dyDescent="0.25">
      <c r="A74" s="161">
        <v>71</v>
      </c>
      <c r="B74" s="43" t="s">
        <v>517</v>
      </c>
      <c r="C74" s="39" t="s">
        <v>518</v>
      </c>
      <c r="D74" s="40" t="s">
        <v>240</v>
      </c>
      <c r="E74" s="40" t="s">
        <v>519</v>
      </c>
      <c r="F74" s="41" t="s">
        <v>520</v>
      </c>
      <c r="G74" s="40" t="s">
        <v>521</v>
      </c>
      <c r="H74" s="42">
        <v>150975</v>
      </c>
      <c r="I74" s="42">
        <v>37125</v>
      </c>
      <c r="J74" s="42">
        <v>10350</v>
      </c>
      <c r="K74" s="40" t="s">
        <v>260</v>
      </c>
      <c r="L74" s="169">
        <v>11</v>
      </c>
      <c r="M74" s="61"/>
      <c r="N74" s="61"/>
      <c r="O74" s="61"/>
      <c r="P74" s="61"/>
      <c r="Q74" s="61"/>
      <c r="R74" s="62"/>
      <c r="S74" s="62"/>
      <c r="T74" s="63"/>
      <c r="U74" s="63"/>
      <c r="V74" s="64"/>
      <c r="W74" s="61"/>
      <c r="X74" s="61"/>
      <c r="Y74" s="61"/>
      <c r="Z74" s="61"/>
      <c r="AA74" s="61"/>
      <c r="AB74" s="61"/>
      <c r="AC74" s="63"/>
      <c r="AD74" s="62"/>
      <c r="AE74" s="63"/>
      <c r="AF74" s="63"/>
      <c r="AG74" s="64"/>
      <c r="AH74" s="62"/>
      <c r="AK74" s="89"/>
      <c r="AL74" s="89"/>
    </row>
    <row r="75" spans="1:38" s="88" customFormat="1" ht="45" x14ac:dyDescent="0.25">
      <c r="A75" s="243">
        <v>72</v>
      </c>
      <c r="B75" s="43" t="s">
        <v>522</v>
      </c>
      <c r="C75" s="39" t="s">
        <v>523</v>
      </c>
      <c r="D75" s="40" t="s">
        <v>240</v>
      </c>
      <c r="E75" s="40" t="s">
        <v>519</v>
      </c>
      <c r="F75" s="41" t="s">
        <v>524</v>
      </c>
      <c r="G75" s="40" t="s">
        <v>525</v>
      </c>
      <c r="H75" s="42">
        <v>157400</v>
      </c>
      <c r="I75" s="42">
        <v>37500</v>
      </c>
      <c r="J75" s="42">
        <v>10900</v>
      </c>
      <c r="K75" s="40" t="s">
        <v>256</v>
      </c>
      <c r="L75" s="169">
        <v>11</v>
      </c>
      <c r="M75" s="61"/>
      <c r="N75" s="61"/>
      <c r="O75" s="61"/>
      <c r="P75" s="61"/>
      <c r="Q75" s="61"/>
      <c r="R75" s="62"/>
      <c r="S75" s="62"/>
      <c r="T75" s="63"/>
      <c r="U75" s="63"/>
      <c r="V75" s="64"/>
      <c r="W75" s="61"/>
      <c r="X75" s="61"/>
      <c r="Y75" s="61"/>
      <c r="Z75" s="61"/>
      <c r="AA75" s="61"/>
      <c r="AB75" s="61"/>
      <c r="AC75" s="63"/>
      <c r="AD75" s="62"/>
      <c r="AE75" s="63"/>
      <c r="AF75" s="63"/>
      <c r="AG75" s="64"/>
      <c r="AH75" s="62"/>
      <c r="AK75" s="89"/>
      <c r="AL75" s="89"/>
    </row>
    <row r="76" spans="1:38" s="88" customFormat="1" ht="22.5" x14ac:dyDescent="0.25">
      <c r="A76" s="161">
        <v>73</v>
      </c>
      <c r="B76" s="43" t="s">
        <v>526</v>
      </c>
      <c r="C76" s="39" t="s">
        <v>527</v>
      </c>
      <c r="D76" s="40" t="s">
        <v>240</v>
      </c>
      <c r="E76" s="40" t="s">
        <v>519</v>
      </c>
      <c r="F76" s="41" t="s">
        <v>528</v>
      </c>
      <c r="G76" s="40" t="s">
        <v>529</v>
      </c>
      <c r="H76" s="42">
        <v>164175</v>
      </c>
      <c r="I76" s="42">
        <v>42525</v>
      </c>
      <c r="J76" s="42">
        <v>10150</v>
      </c>
      <c r="K76" s="40" t="s">
        <v>530</v>
      </c>
      <c r="L76" s="169">
        <v>11</v>
      </c>
      <c r="M76" s="61"/>
      <c r="N76" s="61"/>
      <c r="O76" s="61"/>
      <c r="P76" s="61"/>
      <c r="Q76" s="61"/>
      <c r="R76" s="62"/>
      <c r="S76" s="62"/>
      <c r="T76" s="63"/>
      <c r="U76" s="63"/>
      <c r="V76" s="64"/>
      <c r="W76" s="61"/>
      <c r="X76" s="61"/>
      <c r="Y76" s="61"/>
      <c r="Z76" s="61"/>
      <c r="AA76" s="61"/>
      <c r="AB76" s="61"/>
      <c r="AC76" s="63"/>
      <c r="AD76" s="62"/>
      <c r="AE76" s="63"/>
      <c r="AF76" s="63"/>
      <c r="AG76" s="64"/>
      <c r="AH76" s="62"/>
      <c r="AK76" s="89"/>
      <c r="AL76" s="89"/>
    </row>
    <row r="77" spans="1:38" s="88" customFormat="1" ht="33.75" x14ac:dyDescent="0.25">
      <c r="A77" s="243">
        <v>74</v>
      </c>
      <c r="B77" s="43" t="s">
        <v>531</v>
      </c>
      <c r="C77" s="44" t="s">
        <v>532</v>
      </c>
      <c r="D77" s="40" t="s">
        <v>240</v>
      </c>
      <c r="E77" s="40" t="s">
        <v>519</v>
      </c>
      <c r="F77" s="41" t="s">
        <v>533</v>
      </c>
      <c r="G77" s="40" t="s">
        <v>534</v>
      </c>
      <c r="H77" s="42">
        <v>171625</v>
      </c>
      <c r="I77" s="42">
        <v>43200</v>
      </c>
      <c r="J77" s="42">
        <v>11675</v>
      </c>
      <c r="K77" s="40" t="s">
        <v>260</v>
      </c>
      <c r="L77" s="169">
        <v>12</v>
      </c>
      <c r="M77" s="61"/>
      <c r="N77" s="61"/>
      <c r="O77" s="61"/>
      <c r="P77" s="61"/>
      <c r="Q77" s="61"/>
      <c r="R77" s="61"/>
      <c r="S77" s="62"/>
      <c r="T77" s="63"/>
      <c r="U77" s="63"/>
      <c r="V77" s="64"/>
      <c r="W77" s="61"/>
      <c r="X77" s="61"/>
      <c r="Y77" s="61"/>
      <c r="Z77" s="61"/>
      <c r="AA77" s="61"/>
      <c r="AB77" s="61"/>
      <c r="AC77" s="61"/>
      <c r="AD77" s="62"/>
      <c r="AE77" s="63"/>
      <c r="AF77" s="63"/>
      <c r="AG77" s="64"/>
      <c r="AH77" s="62"/>
      <c r="AK77" s="89"/>
      <c r="AL77" s="89"/>
    </row>
    <row r="78" spans="1:38" s="88" customFormat="1" ht="33.75" x14ac:dyDescent="0.25">
      <c r="A78" s="161">
        <v>75</v>
      </c>
      <c r="B78" s="43" t="s">
        <v>535</v>
      </c>
      <c r="C78" s="39" t="s">
        <v>214</v>
      </c>
      <c r="D78" s="40" t="s">
        <v>240</v>
      </c>
      <c r="E78" s="40" t="s">
        <v>519</v>
      </c>
      <c r="F78" s="41" t="s">
        <v>536</v>
      </c>
      <c r="G78" s="40" t="s">
        <v>537</v>
      </c>
      <c r="H78" s="42">
        <v>305350</v>
      </c>
      <c r="I78" s="42">
        <v>54300</v>
      </c>
      <c r="J78" s="42">
        <v>20550</v>
      </c>
      <c r="K78" s="40" t="s">
        <v>538</v>
      </c>
      <c r="L78" s="169">
        <v>13</v>
      </c>
      <c r="M78" s="61"/>
      <c r="N78" s="61"/>
      <c r="O78" s="61"/>
      <c r="P78" s="61"/>
      <c r="Q78" s="61"/>
      <c r="R78" s="61"/>
      <c r="S78" s="62"/>
      <c r="T78" s="63"/>
      <c r="U78" s="63"/>
      <c r="V78" s="64"/>
      <c r="W78" s="61"/>
      <c r="X78" s="61"/>
      <c r="Y78" s="61"/>
      <c r="Z78" s="61"/>
      <c r="AA78" s="61"/>
      <c r="AB78" s="61"/>
      <c r="AC78" s="61"/>
      <c r="AD78" s="62"/>
      <c r="AE78" s="63"/>
      <c r="AF78" s="63"/>
      <c r="AG78" s="64"/>
      <c r="AH78" s="62"/>
      <c r="AK78" s="89"/>
      <c r="AL78" s="89"/>
    </row>
    <row r="79" spans="1:38" s="88" customFormat="1" ht="45" x14ac:dyDescent="0.25">
      <c r="A79" s="243">
        <v>76</v>
      </c>
      <c r="B79" s="43" t="s">
        <v>539</v>
      </c>
      <c r="C79" s="39" t="s">
        <v>540</v>
      </c>
      <c r="D79" s="40" t="s">
        <v>240</v>
      </c>
      <c r="E79" s="40" t="s">
        <v>519</v>
      </c>
      <c r="F79" s="41" t="s">
        <v>541</v>
      </c>
      <c r="G79" s="40" t="s">
        <v>542</v>
      </c>
      <c r="H79" s="42">
        <v>146640</v>
      </c>
      <c r="I79" s="42">
        <v>45000</v>
      </c>
      <c r="J79" s="42">
        <v>9240</v>
      </c>
      <c r="K79" s="40" t="s">
        <v>260</v>
      </c>
      <c r="L79" s="169">
        <v>13</v>
      </c>
      <c r="M79" s="61"/>
      <c r="N79" s="61"/>
      <c r="O79" s="61"/>
      <c r="P79" s="61"/>
      <c r="Q79" s="61"/>
      <c r="R79" s="61"/>
      <c r="S79" s="62"/>
      <c r="T79" s="63"/>
      <c r="U79" s="63"/>
      <c r="V79" s="64"/>
      <c r="W79" s="61"/>
      <c r="X79" s="61"/>
      <c r="Y79" s="61"/>
      <c r="Z79" s="61"/>
      <c r="AA79" s="61"/>
      <c r="AB79" s="61"/>
      <c r="AC79" s="61"/>
      <c r="AD79" s="62"/>
      <c r="AE79" s="63"/>
      <c r="AF79" s="63"/>
      <c r="AG79" s="64"/>
      <c r="AH79" s="62"/>
      <c r="AK79" s="89"/>
      <c r="AL79" s="89"/>
    </row>
    <row r="80" spans="1:38" s="88" customFormat="1" ht="22.5" x14ac:dyDescent="0.25">
      <c r="A80" s="161">
        <v>77</v>
      </c>
      <c r="B80" s="52" t="s">
        <v>543</v>
      </c>
      <c r="C80" s="39" t="s">
        <v>544</v>
      </c>
      <c r="D80" s="40" t="s">
        <v>240</v>
      </c>
      <c r="E80" s="40" t="s">
        <v>519</v>
      </c>
      <c r="F80" s="41" t="s">
        <v>545</v>
      </c>
      <c r="G80" s="40" t="s">
        <v>542</v>
      </c>
      <c r="H80" s="42">
        <v>247855</v>
      </c>
      <c r="I80" s="42">
        <v>40500</v>
      </c>
      <c r="J80" s="42">
        <v>19305</v>
      </c>
      <c r="K80" s="40" t="s">
        <v>260</v>
      </c>
      <c r="L80" s="169">
        <v>13</v>
      </c>
      <c r="M80" s="61"/>
      <c r="N80" s="61"/>
      <c r="O80" s="61"/>
      <c r="P80" s="61"/>
      <c r="Q80" s="61"/>
      <c r="R80" s="61"/>
      <c r="S80" s="62"/>
      <c r="T80" s="63"/>
      <c r="U80" s="63"/>
      <c r="V80" s="64"/>
      <c r="W80" s="61"/>
      <c r="X80" s="61"/>
      <c r="Y80" s="61"/>
      <c r="Z80" s="61"/>
      <c r="AA80" s="61"/>
      <c r="AB80" s="61"/>
      <c r="AC80" s="61"/>
      <c r="AD80" s="62"/>
      <c r="AE80" s="63"/>
      <c r="AF80" s="63"/>
      <c r="AG80" s="64"/>
      <c r="AH80" s="62"/>
      <c r="AK80" s="89"/>
      <c r="AL80" s="89"/>
    </row>
    <row r="81" spans="1:38" s="88" customFormat="1" ht="33.75" x14ac:dyDescent="0.25">
      <c r="A81" s="243">
        <v>78</v>
      </c>
      <c r="B81" s="43" t="s">
        <v>546</v>
      </c>
      <c r="C81" s="39" t="s">
        <v>514</v>
      </c>
      <c r="D81" s="40" t="s">
        <v>240</v>
      </c>
      <c r="E81" s="40" t="s">
        <v>519</v>
      </c>
      <c r="F81" s="41" t="s">
        <v>547</v>
      </c>
      <c r="G81" s="40" t="s">
        <v>548</v>
      </c>
      <c r="H81" s="42">
        <v>154050</v>
      </c>
      <c r="I81" s="42">
        <v>39000</v>
      </c>
      <c r="J81" s="42">
        <v>10460</v>
      </c>
      <c r="K81" s="40" t="s">
        <v>260</v>
      </c>
      <c r="L81" s="169">
        <v>13</v>
      </c>
      <c r="M81" s="61"/>
      <c r="N81" s="61"/>
      <c r="O81" s="61"/>
      <c r="P81" s="61"/>
      <c r="Q81" s="61"/>
      <c r="R81" s="61"/>
      <c r="S81" s="62"/>
      <c r="T81" s="63"/>
      <c r="U81" s="63"/>
      <c r="V81" s="64"/>
      <c r="W81" s="61"/>
      <c r="X81" s="61"/>
      <c r="Y81" s="61"/>
      <c r="Z81" s="61"/>
      <c r="AA81" s="61"/>
      <c r="AB81" s="61"/>
      <c r="AC81" s="61"/>
      <c r="AD81" s="62"/>
      <c r="AE81" s="63"/>
      <c r="AF81" s="63"/>
      <c r="AG81" s="64"/>
      <c r="AH81" s="62"/>
      <c r="AK81" s="89"/>
      <c r="AL81" s="89"/>
    </row>
    <row r="82" spans="1:38" s="88" customFormat="1" ht="33.75" x14ac:dyDescent="0.25">
      <c r="A82" s="161">
        <v>79</v>
      </c>
      <c r="B82" s="43" t="s">
        <v>549</v>
      </c>
      <c r="C82" s="39" t="s">
        <v>550</v>
      </c>
      <c r="D82" s="40" t="s">
        <v>240</v>
      </c>
      <c r="E82" s="40" t="s">
        <v>519</v>
      </c>
      <c r="F82" s="41" t="s">
        <v>551</v>
      </c>
      <c r="G82" s="40" t="s">
        <v>552</v>
      </c>
      <c r="H82" s="42">
        <v>13000</v>
      </c>
      <c r="I82" s="42"/>
      <c r="J82" s="42"/>
      <c r="K82" s="40" t="s">
        <v>553</v>
      </c>
      <c r="L82" s="169">
        <v>13</v>
      </c>
      <c r="M82" s="61"/>
      <c r="N82" s="61"/>
      <c r="O82" s="61"/>
      <c r="P82" s="61"/>
      <c r="Q82" s="61"/>
      <c r="R82" s="61"/>
      <c r="S82" s="62"/>
      <c r="T82" s="63"/>
      <c r="U82" s="63"/>
      <c r="V82" s="64"/>
      <c r="W82" s="61"/>
      <c r="X82" s="61"/>
      <c r="Y82" s="61"/>
      <c r="Z82" s="61"/>
      <c r="AA82" s="61"/>
      <c r="AB82" s="61"/>
      <c r="AC82" s="61"/>
      <c r="AD82" s="62"/>
      <c r="AE82" s="63"/>
      <c r="AF82" s="63"/>
      <c r="AG82" s="64"/>
      <c r="AH82" s="62"/>
      <c r="AK82" s="89"/>
      <c r="AL82" s="89"/>
    </row>
    <row r="83" spans="1:38" s="88" customFormat="1" ht="45" x14ac:dyDescent="0.25">
      <c r="A83" s="243">
        <v>80</v>
      </c>
      <c r="B83" s="43" t="s">
        <v>554</v>
      </c>
      <c r="C83" s="39" t="s">
        <v>555</v>
      </c>
      <c r="D83" s="40" t="s">
        <v>240</v>
      </c>
      <c r="E83" s="40" t="s">
        <v>519</v>
      </c>
      <c r="F83" s="41" t="s">
        <v>556</v>
      </c>
      <c r="G83" s="40" t="s">
        <v>289</v>
      </c>
      <c r="H83" s="42">
        <v>26390</v>
      </c>
      <c r="I83" s="42"/>
      <c r="J83" s="42"/>
      <c r="K83" s="40" t="s">
        <v>269</v>
      </c>
      <c r="L83" s="169">
        <v>13</v>
      </c>
      <c r="M83" s="61"/>
      <c r="N83" s="61"/>
      <c r="O83" s="61"/>
      <c r="P83" s="61"/>
      <c r="Q83" s="61"/>
      <c r="R83" s="61"/>
      <c r="S83" s="62"/>
      <c r="T83" s="63"/>
      <c r="U83" s="63"/>
      <c r="V83" s="64"/>
      <c r="W83" s="61"/>
      <c r="X83" s="61"/>
      <c r="Y83" s="61"/>
      <c r="Z83" s="61"/>
      <c r="AA83" s="61"/>
      <c r="AB83" s="61"/>
      <c r="AC83" s="61"/>
      <c r="AD83" s="62"/>
      <c r="AE83" s="63"/>
      <c r="AF83" s="63"/>
      <c r="AG83" s="64"/>
      <c r="AH83" s="62"/>
      <c r="AK83" s="89"/>
      <c r="AL83" s="89"/>
    </row>
    <row r="84" spans="1:38" s="88" customFormat="1" ht="33.75" x14ac:dyDescent="0.25">
      <c r="A84" s="161">
        <v>81</v>
      </c>
      <c r="B84" s="46" t="s">
        <v>557</v>
      </c>
      <c r="C84" s="39" t="s">
        <v>558</v>
      </c>
      <c r="D84" s="40" t="s">
        <v>240</v>
      </c>
      <c r="E84" s="40" t="s">
        <v>559</v>
      </c>
      <c r="F84" s="41" t="s">
        <v>560</v>
      </c>
      <c r="G84" s="40" t="s">
        <v>561</v>
      </c>
      <c r="H84" s="42">
        <v>402460</v>
      </c>
      <c r="I84" s="42">
        <v>30000</v>
      </c>
      <c r="J84" s="42">
        <v>33860</v>
      </c>
      <c r="K84" s="40" t="s">
        <v>260</v>
      </c>
      <c r="L84" s="169">
        <v>10</v>
      </c>
      <c r="M84" s="61"/>
      <c r="N84" s="61"/>
      <c r="O84" s="61"/>
      <c r="P84" s="61"/>
      <c r="Q84" s="65"/>
      <c r="R84" s="62"/>
      <c r="S84" s="62"/>
      <c r="T84" s="63"/>
      <c r="U84" s="63"/>
      <c r="V84" s="64"/>
      <c r="W84" s="61"/>
      <c r="X84" s="61"/>
      <c r="Y84" s="61"/>
      <c r="Z84" s="61"/>
      <c r="AA84" s="61"/>
      <c r="AB84" s="65"/>
      <c r="AC84" s="63"/>
      <c r="AD84" s="62"/>
      <c r="AE84" s="63"/>
      <c r="AF84" s="63"/>
      <c r="AG84" s="64"/>
      <c r="AH84" s="62"/>
      <c r="AK84" s="89"/>
      <c r="AL84" s="89"/>
    </row>
    <row r="85" spans="1:38" s="88" customFormat="1" ht="56.25" x14ac:dyDescent="0.25">
      <c r="A85" s="243">
        <v>82</v>
      </c>
      <c r="B85" s="43" t="s">
        <v>562</v>
      </c>
      <c r="C85" s="39" t="s">
        <v>558</v>
      </c>
      <c r="D85" s="40" t="s">
        <v>240</v>
      </c>
      <c r="E85" s="40" t="s">
        <v>559</v>
      </c>
      <c r="F85" s="41" t="s">
        <v>563</v>
      </c>
      <c r="G85" s="40" t="s">
        <v>348</v>
      </c>
      <c r="H85" s="42">
        <v>395530</v>
      </c>
      <c r="I85" s="42">
        <v>30000</v>
      </c>
      <c r="J85" s="42">
        <v>33230</v>
      </c>
      <c r="K85" s="40" t="s">
        <v>260</v>
      </c>
      <c r="L85" s="169">
        <v>10</v>
      </c>
      <c r="M85" s="61"/>
      <c r="N85" s="61"/>
      <c r="O85" s="61"/>
      <c r="P85" s="61"/>
      <c r="Q85" s="65"/>
      <c r="R85" s="62"/>
      <c r="S85" s="62"/>
      <c r="T85" s="63"/>
      <c r="U85" s="63"/>
      <c r="V85" s="64"/>
      <c r="W85" s="61"/>
      <c r="X85" s="61"/>
      <c r="Y85" s="61"/>
      <c r="Z85" s="61"/>
      <c r="AA85" s="61"/>
      <c r="AB85" s="61"/>
      <c r="AC85" s="63"/>
      <c r="AD85" s="62"/>
      <c r="AE85" s="63"/>
      <c r="AF85" s="63"/>
      <c r="AG85" s="64"/>
      <c r="AH85" s="62"/>
      <c r="AK85" s="89"/>
      <c r="AL85" s="89"/>
    </row>
    <row r="86" spans="1:38" s="88" customFormat="1" ht="33.75" x14ac:dyDescent="0.25">
      <c r="A86" s="161">
        <v>83</v>
      </c>
      <c r="B86" s="172" t="s">
        <v>564</v>
      </c>
      <c r="C86" s="39" t="s">
        <v>565</v>
      </c>
      <c r="D86" s="40" t="s">
        <v>240</v>
      </c>
      <c r="E86" s="40" t="s">
        <v>559</v>
      </c>
      <c r="F86" s="41" t="s">
        <v>566</v>
      </c>
      <c r="G86" s="40" t="s">
        <v>203</v>
      </c>
      <c r="H86" s="42">
        <v>111982</v>
      </c>
      <c r="I86" s="42">
        <v>31500</v>
      </c>
      <c r="J86" s="42">
        <v>7317</v>
      </c>
      <c r="K86" s="40" t="s">
        <v>260</v>
      </c>
      <c r="L86" s="169">
        <v>11</v>
      </c>
      <c r="M86" s="61"/>
      <c r="N86" s="61"/>
      <c r="O86" s="61"/>
      <c r="P86" s="61"/>
      <c r="Q86" s="61"/>
      <c r="R86" s="62"/>
      <c r="S86" s="62"/>
      <c r="T86" s="63"/>
      <c r="U86" s="63"/>
      <c r="V86" s="64"/>
      <c r="W86" s="61"/>
      <c r="X86" s="61"/>
      <c r="Y86" s="61"/>
      <c r="Z86" s="61"/>
      <c r="AA86" s="61"/>
      <c r="AB86" s="61"/>
      <c r="AC86" s="63"/>
      <c r="AD86" s="62"/>
      <c r="AE86" s="63"/>
      <c r="AF86" s="63"/>
      <c r="AG86" s="64"/>
      <c r="AH86" s="62"/>
      <c r="AK86" s="89"/>
      <c r="AL86" s="89"/>
    </row>
    <row r="87" spans="1:38" s="88" customFormat="1" ht="56.25" x14ac:dyDescent="0.25">
      <c r="A87" s="243">
        <v>84</v>
      </c>
      <c r="B87" s="50" t="s">
        <v>567</v>
      </c>
      <c r="C87" s="44" t="s">
        <v>568</v>
      </c>
      <c r="D87" s="40" t="s">
        <v>240</v>
      </c>
      <c r="E87" s="40" t="s">
        <v>559</v>
      </c>
      <c r="F87" s="41" t="s">
        <v>569</v>
      </c>
      <c r="G87" s="40" t="s">
        <v>570</v>
      </c>
      <c r="H87" s="42">
        <v>259440</v>
      </c>
      <c r="I87" s="42">
        <v>55500</v>
      </c>
      <c r="J87" s="42">
        <v>18540</v>
      </c>
      <c r="K87" s="40" t="s">
        <v>260</v>
      </c>
      <c r="L87" s="169">
        <v>12</v>
      </c>
      <c r="M87" s="61"/>
      <c r="N87" s="61"/>
      <c r="O87" s="61"/>
      <c r="P87" s="61"/>
      <c r="Q87" s="61"/>
      <c r="R87" s="61"/>
      <c r="S87" s="62"/>
      <c r="T87" s="63"/>
      <c r="U87" s="63"/>
      <c r="V87" s="64"/>
      <c r="W87" s="61"/>
      <c r="X87" s="61"/>
      <c r="Y87" s="61"/>
      <c r="Z87" s="61"/>
      <c r="AA87" s="61"/>
      <c r="AB87" s="61"/>
      <c r="AC87" s="61"/>
      <c r="AD87" s="62"/>
      <c r="AE87" s="63"/>
      <c r="AF87" s="63"/>
      <c r="AG87" s="64"/>
      <c r="AH87" s="62"/>
      <c r="AK87" s="89"/>
      <c r="AL87" s="89"/>
    </row>
    <row r="88" spans="1:38" s="88" customFormat="1" ht="22.5" x14ac:dyDescent="0.25">
      <c r="A88" s="161">
        <v>85</v>
      </c>
      <c r="B88" s="43" t="s">
        <v>571</v>
      </c>
      <c r="C88" s="39" t="s">
        <v>572</v>
      </c>
      <c r="D88" s="40" t="s">
        <v>240</v>
      </c>
      <c r="E88" s="40" t="s">
        <v>559</v>
      </c>
      <c r="F88" s="41" t="s">
        <v>573</v>
      </c>
      <c r="G88" s="40" t="s">
        <v>574</v>
      </c>
      <c r="H88" s="42">
        <v>422218</v>
      </c>
      <c r="I88" s="42">
        <v>65250</v>
      </c>
      <c r="J88" s="42">
        <v>32452</v>
      </c>
      <c r="K88" s="40" t="s">
        <v>260</v>
      </c>
      <c r="L88" s="169">
        <v>12</v>
      </c>
      <c r="M88" s="61"/>
      <c r="N88" s="61"/>
      <c r="O88" s="61"/>
      <c r="P88" s="61"/>
      <c r="Q88" s="61"/>
      <c r="R88" s="61"/>
      <c r="S88" s="62"/>
      <c r="T88" s="63"/>
      <c r="U88" s="63"/>
      <c r="V88" s="64"/>
      <c r="W88" s="61"/>
      <c r="X88" s="61"/>
      <c r="Y88" s="61"/>
      <c r="Z88" s="61"/>
      <c r="AA88" s="61"/>
      <c r="AB88" s="61"/>
      <c r="AC88" s="61"/>
      <c r="AD88" s="62"/>
      <c r="AE88" s="63"/>
      <c r="AF88" s="63"/>
      <c r="AG88" s="64"/>
      <c r="AH88" s="62"/>
      <c r="AK88" s="89"/>
      <c r="AL88" s="89"/>
    </row>
    <row r="89" spans="1:38" s="88" customFormat="1" ht="45" x14ac:dyDescent="0.25">
      <c r="A89" s="243">
        <v>86</v>
      </c>
      <c r="B89" s="43" t="s">
        <v>575</v>
      </c>
      <c r="C89" s="39" t="s">
        <v>576</v>
      </c>
      <c r="D89" s="40" t="s">
        <v>240</v>
      </c>
      <c r="E89" s="40" t="s">
        <v>559</v>
      </c>
      <c r="F89" s="41" t="s">
        <v>577</v>
      </c>
      <c r="G89" s="40" t="s">
        <v>578</v>
      </c>
      <c r="H89" s="42">
        <v>171698</v>
      </c>
      <c r="I89" s="42">
        <v>33000</v>
      </c>
      <c r="J89" s="42">
        <v>12609</v>
      </c>
      <c r="K89" s="40" t="s">
        <v>260</v>
      </c>
      <c r="L89" s="169">
        <v>12</v>
      </c>
      <c r="M89" s="61"/>
      <c r="N89" s="61"/>
      <c r="O89" s="61"/>
      <c r="P89" s="61"/>
      <c r="Q89" s="61"/>
      <c r="R89" s="61"/>
      <c r="S89" s="62"/>
      <c r="T89" s="63"/>
      <c r="U89" s="63"/>
      <c r="V89" s="64"/>
      <c r="W89" s="61"/>
      <c r="X89" s="61"/>
      <c r="Y89" s="61"/>
      <c r="Z89" s="61"/>
      <c r="AA89" s="61"/>
      <c r="AB89" s="61"/>
      <c r="AC89" s="61"/>
      <c r="AD89" s="62"/>
      <c r="AE89" s="63"/>
      <c r="AF89" s="63"/>
      <c r="AG89" s="64"/>
      <c r="AH89" s="62"/>
      <c r="AK89" s="89"/>
      <c r="AL89" s="89"/>
    </row>
    <row r="90" spans="1:38" s="88" customFormat="1" ht="33.75" x14ac:dyDescent="0.25">
      <c r="A90" s="161">
        <v>87</v>
      </c>
      <c r="B90" s="46" t="s">
        <v>579</v>
      </c>
      <c r="C90" s="39" t="s">
        <v>126</v>
      </c>
      <c r="D90" s="40" t="s">
        <v>240</v>
      </c>
      <c r="E90" s="40" t="s">
        <v>121</v>
      </c>
      <c r="F90" s="41" t="s">
        <v>580</v>
      </c>
      <c r="G90" s="40" t="s">
        <v>581</v>
      </c>
      <c r="H90" s="42">
        <v>249100</v>
      </c>
      <c r="I90" s="42">
        <v>45090</v>
      </c>
      <c r="J90" s="42">
        <v>8900</v>
      </c>
      <c r="K90" s="40" t="s">
        <v>582</v>
      </c>
      <c r="L90" s="169">
        <v>8</v>
      </c>
      <c r="M90" s="61"/>
      <c r="N90" s="61"/>
      <c r="O90" s="63"/>
      <c r="P90" s="63"/>
      <c r="Q90" s="63"/>
      <c r="R90" s="62"/>
      <c r="S90" s="62"/>
      <c r="T90" s="63"/>
      <c r="U90" s="63"/>
      <c r="V90" s="64"/>
      <c r="W90" s="61"/>
      <c r="X90" s="61"/>
      <c r="Y90" s="61"/>
      <c r="Z90" s="63"/>
      <c r="AA90" s="63"/>
      <c r="AB90" s="63"/>
      <c r="AC90" s="63"/>
      <c r="AD90" s="62"/>
      <c r="AE90" s="63"/>
      <c r="AF90" s="63"/>
      <c r="AG90" s="64"/>
      <c r="AH90" s="62"/>
      <c r="AK90" s="89"/>
      <c r="AL90" s="89"/>
    </row>
    <row r="91" spans="1:38" s="88" customFormat="1" ht="33.75" x14ac:dyDescent="0.25">
      <c r="A91" s="243">
        <v>88</v>
      </c>
      <c r="B91" s="46" t="s">
        <v>583</v>
      </c>
      <c r="C91" s="51" t="s">
        <v>584</v>
      </c>
      <c r="D91" s="40" t="s">
        <v>240</v>
      </c>
      <c r="E91" s="40" t="s">
        <v>121</v>
      </c>
      <c r="F91" s="41" t="s">
        <v>585</v>
      </c>
      <c r="G91" s="40" t="s">
        <v>586</v>
      </c>
      <c r="H91" s="42">
        <v>421680</v>
      </c>
      <c r="I91" s="42">
        <v>60000</v>
      </c>
      <c r="J91" s="42">
        <v>32880</v>
      </c>
      <c r="K91" s="40" t="s">
        <v>295</v>
      </c>
      <c r="L91" s="169">
        <v>8</v>
      </c>
      <c r="M91" s="61"/>
      <c r="N91" s="61"/>
      <c r="O91" s="63"/>
      <c r="P91" s="63"/>
      <c r="Q91" s="63"/>
      <c r="R91" s="62"/>
      <c r="S91" s="62"/>
      <c r="T91" s="63"/>
      <c r="U91" s="63"/>
      <c r="V91" s="64"/>
      <c r="W91" s="61"/>
      <c r="X91" s="61"/>
      <c r="Y91" s="61"/>
      <c r="Z91" s="63"/>
      <c r="AA91" s="63"/>
      <c r="AB91" s="63"/>
      <c r="AC91" s="63"/>
      <c r="AD91" s="62"/>
      <c r="AE91" s="63"/>
      <c r="AF91" s="63"/>
      <c r="AG91" s="64"/>
      <c r="AH91" s="62"/>
      <c r="AK91" s="89"/>
      <c r="AL91" s="89"/>
    </row>
    <row r="92" spans="1:38" s="88" customFormat="1" ht="22.5" x14ac:dyDescent="0.25">
      <c r="A92" s="161">
        <v>89</v>
      </c>
      <c r="B92" s="46" t="s">
        <v>587</v>
      </c>
      <c r="C92" s="39" t="s">
        <v>588</v>
      </c>
      <c r="D92" s="40" t="s">
        <v>240</v>
      </c>
      <c r="E92" s="40" t="s">
        <v>121</v>
      </c>
      <c r="F92" s="41" t="s">
        <v>589</v>
      </c>
      <c r="G92" s="40" t="s">
        <v>590</v>
      </c>
      <c r="H92" s="42">
        <v>184500</v>
      </c>
      <c r="I92" s="42">
        <v>25000</v>
      </c>
      <c r="J92" s="42">
        <v>14500</v>
      </c>
      <c r="K92" s="40" t="s">
        <v>295</v>
      </c>
      <c r="L92" s="169">
        <v>10</v>
      </c>
      <c r="M92" s="61"/>
      <c r="N92" s="61"/>
      <c r="O92" s="61"/>
      <c r="P92" s="61"/>
      <c r="Q92" s="63"/>
      <c r="R92" s="62"/>
      <c r="S92" s="62"/>
      <c r="T92" s="63"/>
      <c r="U92" s="63"/>
      <c r="V92" s="64"/>
      <c r="W92" s="61"/>
      <c r="X92" s="61"/>
      <c r="Y92" s="61"/>
      <c r="Z92" s="61"/>
      <c r="AA92" s="61"/>
      <c r="AB92" s="63"/>
      <c r="AC92" s="63"/>
      <c r="AD92" s="62"/>
      <c r="AE92" s="63"/>
      <c r="AF92" s="63"/>
      <c r="AG92" s="64"/>
      <c r="AH92" s="62"/>
      <c r="AK92" s="89"/>
      <c r="AL92" s="89"/>
    </row>
    <row r="93" spans="1:38" s="88" customFormat="1" ht="22.5" x14ac:dyDescent="0.25">
      <c r="A93" s="243">
        <v>90</v>
      </c>
      <c r="B93" s="46" t="s">
        <v>591</v>
      </c>
      <c r="C93" s="39" t="s">
        <v>592</v>
      </c>
      <c r="D93" s="40" t="s">
        <v>240</v>
      </c>
      <c r="E93" s="40" t="s">
        <v>121</v>
      </c>
      <c r="F93" s="41" t="s">
        <v>593</v>
      </c>
      <c r="G93" s="40" t="s">
        <v>594</v>
      </c>
      <c r="H93" s="42">
        <v>117730</v>
      </c>
      <c r="I93" s="42">
        <v>25000</v>
      </c>
      <c r="J93" s="42">
        <v>8430</v>
      </c>
      <c r="K93" s="40" t="s">
        <v>295</v>
      </c>
      <c r="L93" s="169">
        <v>10</v>
      </c>
      <c r="M93" s="61"/>
      <c r="N93" s="61"/>
      <c r="O93" s="61"/>
      <c r="P93" s="61"/>
      <c r="Q93" s="63"/>
      <c r="R93" s="62"/>
      <c r="S93" s="62"/>
      <c r="T93" s="63"/>
      <c r="U93" s="63"/>
      <c r="V93" s="64"/>
      <c r="W93" s="61"/>
      <c r="X93" s="61"/>
      <c r="Y93" s="61"/>
      <c r="Z93" s="61"/>
      <c r="AA93" s="61"/>
      <c r="AB93" s="63"/>
      <c r="AC93" s="63"/>
      <c r="AD93" s="62"/>
      <c r="AE93" s="63"/>
      <c r="AF93" s="63"/>
      <c r="AG93" s="64"/>
      <c r="AH93" s="62"/>
      <c r="AK93" s="89"/>
      <c r="AL93" s="89"/>
    </row>
    <row r="94" spans="1:38" s="88" customFormat="1" ht="22.5" x14ac:dyDescent="0.25">
      <c r="A94" s="161">
        <v>91</v>
      </c>
      <c r="B94" s="43" t="s">
        <v>595</v>
      </c>
      <c r="C94" s="39" t="s">
        <v>596</v>
      </c>
      <c r="D94" s="40" t="s">
        <v>240</v>
      </c>
      <c r="E94" s="40" t="s">
        <v>121</v>
      </c>
      <c r="F94" s="41" t="s">
        <v>597</v>
      </c>
      <c r="G94" s="40" t="s">
        <v>203</v>
      </c>
      <c r="H94" s="42">
        <v>201998</v>
      </c>
      <c r="I94" s="42">
        <v>30000</v>
      </c>
      <c r="J94" s="42">
        <v>15636</v>
      </c>
      <c r="K94" s="40" t="s">
        <v>260</v>
      </c>
      <c r="L94" s="169">
        <v>11</v>
      </c>
      <c r="M94" s="61"/>
      <c r="N94" s="61"/>
      <c r="O94" s="61"/>
      <c r="P94" s="61"/>
      <c r="Q94" s="63"/>
      <c r="R94" s="62"/>
      <c r="S94" s="62"/>
      <c r="T94" s="63"/>
      <c r="U94" s="63"/>
      <c r="V94" s="64"/>
      <c r="W94" s="61"/>
      <c r="X94" s="61"/>
      <c r="Y94" s="61"/>
      <c r="Z94" s="61"/>
      <c r="AA94" s="61"/>
      <c r="AB94" s="63"/>
      <c r="AC94" s="63"/>
      <c r="AD94" s="62"/>
      <c r="AE94" s="63"/>
      <c r="AF94" s="63"/>
      <c r="AG94" s="64"/>
      <c r="AH94" s="62"/>
      <c r="AK94" s="89"/>
      <c r="AL94" s="89"/>
    </row>
    <row r="95" spans="1:38" s="88" customFormat="1" ht="33.75" x14ac:dyDescent="0.25">
      <c r="A95" s="243">
        <v>92</v>
      </c>
      <c r="B95" s="43" t="s">
        <v>598</v>
      </c>
      <c r="C95" s="39" t="s">
        <v>599</v>
      </c>
      <c r="D95" s="40" t="s">
        <v>240</v>
      </c>
      <c r="E95" s="40" t="s">
        <v>121</v>
      </c>
      <c r="F95" s="41" t="s">
        <v>600</v>
      </c>
      <c r="G95" s="53" t="s">
        <v>601</v>
      </c>
      <c r="H95" s="42">
        <v>24900</v>
      </c>
      <c r="I95" s="42"/>
      <c r="J95" s="42"/>
      <c r="K95" s="40" t="s">
        <v>309</v>
      </c>
      <c r="L95" s="169">
        <v>11</v>
      </c>
      <c r="M95" s="61"/>
      <c r="N95" s="61"/>
      <c r="O95" s="61"/>
      <c r="P95" s="61"/>
      <c r="Q95" s="63"/>
      <c r="R95" s="62"/>
      <c r="S95" s="62"/>
      <c r="T95" s="63"/>
      <c r="U95" s="63"/>
      <c r="V95" s="64"/>
      <c r="W95" s="61"/>
      <c r="X95" s="61"/>
      <c r="Y95" s="61"/>
      <c r="Z95" s="61"/>
      <c r="AA95" s="61"/>
      <c r="AB95" s="63"/>
      <c r="AC95" s="63"/>
      <c r="AD95" s="62"/>
      <c r="AE95" s="63"/>
      <c r="AF95" s="63"/>
      <c r="AG95" s="64"/>
      <c r="AH95" s="62"/>
      <c r="AK95" s="89"/>
      <c r="AL95" s="89"/>
    </row>
    <row r="96" spans="1:38" s="88" customFormat="1" ht="33.75" x14ac:dyDescent="0.25">
      <c r="A96" s="161">
        <v>93</v>
      </c>
      <c r="B96" s="43" t="s">
        <v>458</v>
      </c>
      <c r="C96" s="39" t="s">
        <v>602</v>
      </c>
      <c r="D96" s="40" t="s">
        <v>240</v>
      </c>
      <c r="E96" s="40" t="s">
        <v>121</v>
      </c>
      <c r="F96" s="41" t="s">
        <v>603</v>
      </c>
      <c r="G96" s="53" t="s">
        <v>429</v>
      </c>
      <c r="H96" s="42">
        <v>224920</v>
      </c>
      <c r="I96" s="42">
        <v>30000</v>
      </c>
      <c r="J96" s="42">
        <v>17720</v>
      </c>
      <c r="K96" s="40" t="s">
        <v>260</v>
      </c>
      <c r="L96" s="169">
        <v>11</v>
      </c>
      <c r="M96" s="61"/>
      <c r="N96" s="61"/>
      <c r="O96" s="61"/>
      <c r="P96" s="61"/>
      <c r="Q96" s="63"/>
      <c r="R96" s="62"/>
      <c r="S96" s="62"/>
      <c r="T96" s="63"/>
      <c r="U96" s="63"/>
      <c r="V96" s="64"/>
      <c r="W96" s="61"/>
      <c r="X96" s="61"/>
      <c r="Y96" s="61"/>
      <c r="Z96" s="61"/>
      <c r="AA96" s="61"/>
      <c r="AB96" s="63"/>
      <c r="AC96" s="63"/>
      <c r="AD96" s="62"/>
      <c r="AE96" s="63"/>
      <c r="AF96" s="63"/>
      <c r="AG96" s="64"/>
      <c r="AH96" s="62"/>
      <c r="AK96" s="89"/>
      <c r="AL96" s="89"/>
    </row>
    <row r="97" spans="1:38" s="88" customFormat="1" ht="33.75" x14ac:dyDescent="0.25">
      <c r="A97" s="243">
        <v>94</v>
      </c>
      <c r="B97" s="43" t="s">
        <v>604</v>
      </c>
      <c r="C97" s="44" t="s">
        <v>605</v>
      </c>
      <c r="D97" s="40" t="s">
        <v>240</v>
      </c>
      <c r="E97" s="40" t="s">
        <v>121</v>
      </c>
      <c r="F97" s="41" t="s">
        <v>606</v>
      </c>
      <c r="G97" s="53" t="s">
        <v>158</v>
      </c>
      <c r="H97" s="42">
        <v>193295</v>
      </c>
      <c r="I97" s="42">
        <v>30000</v>
      </c>
      <c r="J97" s="42">
        <v>14845</v>
      </c>
      <c r="K97" s="40" t="s">
        <v>260</v>
      </c>
      <c r="L97" s="169">
        <v>12</v>
      </c>
      <c r="M97" s="61"/>
      <c r="N97" s="61"/>
      <c r="O97" s="61"/>
      <c r="P97" s="61"/>
      <c r="Q97" s="61"/>
      <c r="R97" s="61"/>
      <c r="S97" s="62"/>
      <c r="T97" s="63"/>
      <c r="U97" s="63"/>
      <c r="V97" s="64"/>
      <c r="W97" s="61"/>
      <c r="X97" s="61"/>
      <c r="Y97" s="61"/>
      <c r="Z97" s="61"/>
      <c r="AA97" s="61"/>
      <c r="AB97" s="63"/>
      <c r="AC97" s="63"/>
      <c r="AD97" s="62"/>
      <c r="AE97" s="63"/>
      <c r="AF97" s="63"/>
      <c r="AG97" s="64"/>
      <c r="AH97" s="62"/>
      <c r="AK97" s="89"/>
      <c r="AL97" s="89"/>
    </row>
    <row r="98" spans="1:38" s="88" customFormat="1" ht="26.25" customHeight="1" x14ac:dyDescent="0.25">
      <c r="A98" s="161">
        <v>95</v>
      </c>
      <c r="B98" s="43" t="s">
        <v>607</v>
      </c>
      <c r="C98" s="44" t="s">
        <v>588</v>
      </c>
      <c r="D98" s="40" t="s">
        <v>240</v>
      </c>
      <c r="E98" s="40" t="s">
        <v>121</v>
      </c>
      <c r="F98" s="41" t="s">
        <v>608</v>
      </c>
      <c r="G98" s="53" t="s">
        <v>534</v>
      </c>
      <c r="H98" s="42">
        <v>224150</v>
      </c>
      <c r="I98" s="42">
        <v>30000</v>
      </c>
      <c r="J98" s="42">
        <v>17650</v>
      </c>
      <c r="K98" s="40" t="s">
        <v>260</v>
      </c>
      <c r="L98" s="169">
        <v>12</v>
      </c>
      <c r="M98" s="61"/>
      <c r="N98" s="61"/>
      <c r="O98" s="61"/>
      <c r="P98" s="61"/>
      <c r="Q98" s="61"/>
      <c r="R98" s="61"/>
      <c r="S98" s="62"/>
      <c r="T98" s="63"/>
      <c r="U98" s="63"/>
      <c r="V98" s="64"/>
      <c r="W98" s="61"/>
      <c r="X98" s="61"/>
      <c r="Y98" s="61"/>
      <c r="Z98" s="61"/>
      <c r="AA98" s="61"/>
      <c r="AB98" s="63"/>
      <c r="AC98" s="63"/>
      <c r="AD98" s="62"/>
      <c r="AE98" s="63"/>
      <c r="AF98" s="63"/>
      <c r="AG98" s="64"/>
      <c r="AH98" s="62"/>
      <c r="AK98" s="89"/>
      <c r="AL98" s="89"/>
    </row>
    <row r="99" spans="1:38" s="88" customFormat="1" ht="33.75" x14ac:dyDescent="0.25">
      <c r="A99" s="243">
        <v>96</v>
      </c>
      <c r="B99" s="43" t="s">
        <v>609</v>
      </c>
      <c r="C99" s="44" t="s">
        <v>605</v>
      </c>
      <c r="D99" s="40" t="s">
        <v>240</v>
      </c>
      <c r="E99" s="40" t="s">
        <v>121</v>
      </c>
      <c r="F99" s="41" t="s">
        <v>610</v>
      </c>
      <c r="G99" s="53" t="s">
        <v>611</v>
      </c>
      <c r="H99" s="42">
        <v>53780</v>
      </c>
      <c r="I99" s="42"/>
      <c r="J99" s="42">
        <v>2500</v>
      </c>
      <c r="K99" s="40" t="s">
        <v>391</v>
      </c>
      <c r="L99" s="169">
        <v>12</v>
      </c>
      <c r="M99" s="61"/>
      <c r="N99" s="61"/>
      <c r="O99" s="61"/>
      <c r="P99" s="61"/>
      <c r="Q99" s="61"/>
      <c r="R99" s="61"/>
      <c r="S99" s="62"/>
      <c r="T99" s="63"/>
      <c r="U99" s="63"/>
      <c r="V99" s="64"/>
      <c r="W99" s="61"/>
      <c r="X99" s="61"/>
      <c r="Y99" s="61"/>
      <c r="Z99" s="61"/>
      <c r="AA99" s="61"/>
      <c r="AB99" s="63"/>
      <c r="AC99" s="63"/>
      <c r="AD99" s="62"/>
      <c r="AE99" s="63"/>
      <c r="AF99" s="63"/>
      <c r="AG99" s="64"/>
      <c r="AH99" s="62"/>
      <c r="AK99" s="89"/>
      <c r="AL99" s="89"/>
    </row>
    <row r="100" spans="1:38" s="88" customFormat="1" ht="60.75" customHeight="1" x14ac:dyDescent="0.25">
      <c r="A100" s="161">
        <v>97</v>
      </c>
      <c r="B100" s="43" t="s">
        <v>612</v>
      </c>
      <c r="C100" s="44" t="s">
        <v>613</v>
      </c>
      <c r="D100" s="40" t="s">
        <v>240</v>
      </c>
      <c r="E100" s="40" t="s">
        <v>121</v>
      </c>
      <c r="F100" s="41" t="s">
        <v>614</v>
      </c>
      <c r="G100" s="53" t="s">
        <v>615</v>
      </c>
      <c r="H100" s="42">
        <v>290545</v>
      </c>
      <c r="I100" s="42">
        <v>42000</v>
      </c>
      <c r="J100" s="42">
        <v>22595</v>
      </c>
      <c r="K100" s="40" t="s">
        <v>256</v>
      </c>
      <c r="L100" s="169">
        <v>11</v>
      </c>
      <c r="M100" s="61"/>
      <c r="N100" s="61"/>
      <c r="O100" s="61"/>
      <c r="P100" s="61"/>
      <c r="Q100" s="61"/>
      <c r="R100" s="61"/>
      <c r="S100" s="62"/>
      <c r="T100" s="63"/>
      <c r="U100" s="63"/>
      <c r="V100" s="64"/>
      <c r="W100" s="61"/>
      <c r="X100" s="61"/>
      <c r="Y100" s="61"/>
      <c r="Z100" s="61"/>
      <c r="AA100" s="61"/>
      <c r="AB100" s="63"/>
      <c r="AC100" s="63"/>
      <c r="AD100" s="62"/>
      <c r="AE100" s="63"/>
      <c r="AF100" s="63"/>
      <c r="AG100" s="64"/>
      <c r="AH100" s="62"/>
      <c r="AK100" s="89"/>
      <c r="AL100" s="89"/>
    </row>
    <row r="101" spans="1:38" s="88" customFormat="1" ht="45" x14ac:dyDescent="0.25">
      <c r="A101" s="243">
        <v>98</v>
      </c>
      <c r="B101" s="43" t="s">
        <v>616</v>
      </c>
      <c r="C101" s="44" t="s">
        <v>617</v>
      </c>
      <c r="D101" s="40" t="s">
        <v>240</v>
      </c>
      <c r="E101" s="40" t="s">
        <v>121</v>
      </c>
      <c r="F101" s="41" t="s">
        <v>618</v>
      </c>
      <c r="G101" s="53" t="s">
        <v>619</v>
      </c>
      <c r="H101" s="42">
        <v>179190</v>
      </c>
      <c r="I101" s="42">
        <v>29700</v>
      </c>
      <c r="J101" s="42">
        <v>13590</v>
      </c>
      <c r="K101" s="40" t="s">
        <v>256</v>
      </c>
      <c r="L101" s="169">
        <v>12</v>
      </c>
      <c r="M101" s="61"/>
      <c r="N101" s="61"/>
      <c r="O101" s="61"/>
      <c r="P101" s="61"/>
      <c r="Q101" s="61"/>
      <c r="R101" s="61"/>
      <c r="S101" s="62"/>
      <c r="T101" s="63"/>
      <c r="U101" s="63"/>
      <c r="V101" s="64"/>
      <c r="W101" s="61"/>
      <c r="X101" s="61"/>
      <c r="Y101" s="61"/>
      <c r="Z101" s="61"/>
      <c r="AA101" s="61"/>
      <c r="AB101" s="63"/>
      <c r="AC101" s="63"/>
      <c r="AD101" s="62"/>
      <c r="AE101" s="63"/>
      <c r="AF101" s="63"/>
      <c r="AG101" s="64"/>
      <c r="AH101" s="62"/>
      <c r="AK101" s="89"/>
      <c r="AL101" s="89"/>
    </row>
    <row r="102" spans="1:38" s="88" customFormat="1" ht="22.5" x14ac:dyDescent="0.25">
      <c r="A102" s="161">
        <v>99</v>
      </c>
      <c r="B102" s="43" t="s">
        <v>620</v>
      </c>
      <c r="C102" s="44" t="s">
        <v>621</v>
      </c>
      <c r="D102" s="40" t="s">
        <v>240</v>
      </c>
      <c r="E102" s="40" t="s">
        <v>121</v>
      </c>
      <c r="F102" s="41" t="s">
        <v>622</v>
      </c>
      <c r="G102" s="53" t="s">
        <v>623</v>
      </c>
      <c r="H102" s="42">
        <v>234290</v>
      </c>
      <c r="I102" s="42">
        <v>37500</v>
      </c>
      <c r="J102" s="42">
        <v>17890</v>
      </c>
      <c r="K102" s="40" t="s">
        <v>260</v>
      </c>
      <c r="L102" s="169">
        <v>12</v>
      </c>
      <c r="M102" s="61"/>
      <c r="N102" s="61"/>
      <c r="O102" s="61"/>
      <c r="P102" s="61"/>
      <c r="Q102" s="61"/>
      <c r="R102" s="61"/>
      <c r="S102" s="62"/>
      <c r="T102" s="63"/>
      <c r="U102" s="63"/>
      <c r="V102" s="64"/>
      <c r="W102" s="61"/>
      <c r="X102" s="61"/>
      <c r="Y102" s="61"/>
      <c r="Z102" s="61"/>
      <c r="AA102" s="61"/>
      <c r="AB102" s="63"/>
      <c r="AC102" s="63"/>
      <c r="AD102" s="62"/>
      <c r="AE102" s="63"/>
      <c r="AF102" s="63"/>
      <c r="AG102" s="64"/>
      <c r="AH102" s="62"/>
      <c r="AK102" s="89"/>
      <c r="AL102" s="89"/>
    </row>
    <row r="103" spans="1:38" s="88" customFormat="1" ht="22.5" x14ac:dyDescent="0.25">
      <c r="A103" s="243">
        <v>100</v>
      </c>
      <c r="B103" s="43" t="s">
        <v>620</v>
      </c>
      <c r="C103" s="39" t="s">
        <v>126</v>
      </c>
      <c r="D103" s="40" t="s">
        <v>240</v>
      </c>
      <c r="E103" s="40" t="s">
        <v>121</v>
      </c>
      <c r="F103" s="41" t="s">
        <v>624</v>
      </c>
      <c r="G103" s="53" t="s">
        <v>625</v>
      </c>
      <c r="H103" s="42">
        <v>30000</v>
      </c>
      <c r="I103" s="42"/>
      <c r="J103" s="42"/>
      <c r="K103" s="40" t="s">
        <v>269</v>
      </c>
      <c r="L103" s="169">
        <v>12</v>
      </c>
      <c r="M103" s="61"/>
      <c r="N103" s="61"/>
      <c r="O103" s="61"/>
      <c r="P103" s="61"/>
      <c r="Q103" s="61"/>
      <c r="R103" s="61"/>
      <c r="S103" s="62"/>
      <c r="T103" s="63"/>
      <c r="U103" s="63"/>
      <c r="V103" s="64"/>
      <c r="W103" s="61"/>
      <c r="X103" s="61"/>
      <c r="Y103" s="61"/>
      <c r="Z103" s="61"/>
      <c r="AA103" s="61"/>
      <c r="AB103" s="63"/>
      <c r="AC103" s="63"/>
      <c r="AD103" s="62"/>
      <c r="AE103" s="63"/>
      <c r="AF103" s="63"/>
      <c r="AG103" s="64"/>
      <c r="AH103" s="62"/>
      <c r="AK103" s="89"/>
      <c r="AL103" s="89"/>
    </row>
    <row r="104" spans="1:38" s="88" customFormat="1" ht="22.5" x14ac:dyDescent="0.25">
      <c r="A104" s="161">
        <v>101</v>
      </c>
      <c r="B104" s="43"/>
      <c r="C104" s="39" t="s">
        <v>617</v>
      </c>
      <c r="D104" s="40" t="s">
        <v>240</v>
      </c>
      <c r="E104" s="40" t="s">
        <v>121</v>
      </c>
      <c r="F104" s="41" t="s">
        <v>626</v>
      </c>
      <c r="G104" s="53" t="s">
        <v>627</v>
      </c>
      <c r="H104" s="42">
        <v>30000</v>
      </c>
      <c r="I104" s="42"/>
      <c r="J104" s="42"/>
      <c r="K104" s="40" t="s">
        <v>269</v>
      </c>
      <c r="L104" s="169">
        <v>13</v>
      </c>
      <c r="M104" s="61"/>
      <c r="N104" s="61"/>
      <c r="O104" s="61"/>
      <c r="P104" s="61"/>
      <c r="Q104" s="61"/>
      <c r="R104" s="61"/>
      <c r="S104" s="61"/>
      <c r="T104" s="63"/>
      <c r="U104" s="63"/>
      <c r="V104" s="64"/>
      <c r="W104" s="61"/>
      <c r="X104" s="61"/>
      <c r="Y104" s="61"/>
      <c r="Z104" s="61"/>
      <c r="AA104" s="61"/>
      <c r="AB104" s="63"/>
      <c r="AC104" s="63"/>
      <c r="AD104" s="63"/>
      <c r="AE104" s="63"/>
      <c r="AF104" s="63"/>
      <c r="AG104" s="64"/>
      <c r="AH104" s="62"/>
      <c r="AK104" s="89"/>
      <c r="AL104" s="89"/>
    </row>
    <row r="105" spans="1:38" s="88" customFormat="1" ht="22.5" x14ac:dyDescent="0.25">
      <c r="A105" s="243">
        <v>102</v>
      </c>
      <c r="B105" s="43" t="s">
        <v>628</v>
      </c>
      <c r="C105" s="39" t="s">
        <v>629</v>
      </c>
      <c r="D105" s="40" t="s">
        <v>240</v>
      </c>
      <c r="E105" s="40" t="s">
        <v>121</v>
      </c>
      <c r="F105" s="41" t="s">
        <v>630</v>
      </c>
      <c r="G105" s="53" t="s">
        <v>289</v>
      </c>
      <c r="H105" s="42">
        <v>30000</v>
      </c>
      <c r="I105" s="42"/>
      <c r="J105" s="42"/>
      <c r="K105" s="40" t="s">
        <v>269</v>
      </c>
      <c r="L105" s="169">
        <v>13</v>
      </c>
      <c r="M105" s="61"/>
      <c r="N105" s="61"/>
      <c r="O105" s="61"/>
      <c r="P105" s="61"/>
      <c r="Q105" s="61"/>
      <c r="R105" s="61"/>
      <c r="S105" s="62"/>
      <c r="T105" s="63"/>
      <c r="U105" s="63"/>
      <c r="V105" s="64"/>
      <c r="W105" s="61"/>
      <c r="X105" s="61"/>
      <c r="Y105" s="61"/>
      <c r="Z105" s="61"/>
      <c r="AA105" s="61"/>
      <c r="AB105" s="63"/>
      <c r="AC105" s="63"/>
      <c r="AD105" s="62"/>
      <c r="AE105" s="63"/>
      <c r="AF105" s="63"/>
      <c r="AG105" s="64"/>
      <c r="AH105" s="62"/>
      <c r="AK105" s="89"/>
      <c r="AL105" s="89"/>
    </row>
    <row r="106" spans="1:38" s="88" customFormat="1" ht="22.5" x14ac:dyDescent="0.25">
      <c r="A106" s="161">
        <v>103</v>
      </c>
      <c r="B106" s="43" t="s">
        <v>620</v>
      </c>
      <c r="C106" s="39" t="s">
        <v>631</v>
      </c>
      <c r="D106" s="40" t="s">
        <v>240</v>
      </c>
      <c r="E106" s="40" t="s">
        <v>632</v>
      </c>
      <c r="F106" s="41" t="s">
        <v>633</v>
      </c>
      <c r="G106" s="53" t="s">
        <v>429</v>
      </c>
      <c r="H106" s="42">
        <v>155377</v>
      </c>
      <c r="I106" s="42">
        <v>35400</v>
      </c>
      <c r="J106" s="42">
        <v>10907</v>
      </c>
      <c r="K106" s="40" t="s">
        <v>256</v>
      </c>
      <c r="L106" s="169">
        <v>11</v>
      </c>
      <c r="M106" s="61"/>
      <c r="N106" s="61"/>
      <c r="O106" s="61"/>
      <c r="P106" s="61"/>
      <c r="Q106" s="61"/>
      <c r="R106" s="62"/>
      <c r="S106" s="62"/>
      <c r="T106" s="63"/>
      <c r="U106" s="63"/>
      <c r="V106" s="64"/>
      <c r="W106" s="61"/>
      <c r="X106" s="61"/>
      <c r="Y106" s="61"/>
      <c r="Z106" s="61"/>
      <c r="AA106" s="61"/>
      <c r="AB106" s="61"/>
      <c r="AC106" s="63"/>
      <c r="AD106" s="62"/>
      <c r="AE106" s="63"/>
      <c r="AF106" s="63"/>
      <c r="AG106" s="64"/>
      <c r="AH106" s="62"/>
      <c r="AK106" s="89"/>
      <c r="AL106" s="89"/>
    </row>
    <row r="107" spans="1:38" s="88" customFormat="1" ht="45" x14ac:dyDescent="0.25">
      <c r="A107" s="243">
        <v>104</v>
      </c>
      <c r="B107" s="43" t="s">
        <v>634</v>
      </c>
      <c r="C107" s="39" t="s">
        <v>635</v>
      </c>
      <c r="D107" s="40" t="s">
        <v>240</v>
      </c>
      <c r="E107" s="40" t="s">
        <v>632</v>
      </c>
      <c r="F107" s="41" t="s">
        <v>636</v>
      </c>
      <c r="G107" s="53" t="s">
        <v>637</v>
      </c>
      <c r="H107" s="42">
        <v>314920</v>
      </c>
      <c r="I107" s="42">
        <v>54000</v>
      </c>
      <c r="J107" s="42">
        <v>23720</v>
      </c>
      <c r="K107" s="40" t="s">
        <v>260</v>
      </c>
      <c r="L107" s="169">
        <v>13</v>
      </c>
      <c r="M107" s="61"/>
      <c r="N107" s="61"/>
      <c r="O107" s="61"/>
      <c r="P107" s="61"/>
      <c r="Q107" s="61"/>
      <c r="R107" s="61"/>
      <c r="S107" s="61"/>
      <c r="T107" s="63"/>
      <c r="U107" s="63"/>
      <c r="V107" s="64"/>
      <c r="W107" s="61"/>
      <c r="X107" s="61"/>
      <c r="Y107" s="61"/>
      <c r="Z107" s="61"/>
      <c r="AA107" s="61"/>
      <c r="AB107" s="61"/>
      <c r="AC107" s="61"/>
      <c r="AD107" s="61"/>
      <c r="AE107" s="63"/>
      <c r="AF107" s="63"/>
      <c r="AG107" s="64"/>
      <c r="AH107" s="62"/>
      <c r="AK107" s="89"/>
      <c r="AL107" s="89"/>
    </row>
    <row r="108" spans="1:38" s="88" customFormat="1" ht="22.5" x14ac:dyDescent="0.25">
      <c r="A108" s="161">
        <v>105</v>
      </c>
      <c r="B108" s="39" t="s">
        <v>638</v>
      </c>
      <c r="C108" s="39" t="s">
        <v>639</v>
      </c>
      <c r="D108" s="40" t="s">
        <v>240</v>
      </c>
      <c r="E108" s="40" t="s">
        <v>640</v>
      </c>
      <c r="F108" s="41" t="s">
        <v>641</v>
      </c>
      <c r="G108" s="40" t="s">
        <v>642</v>
      </c>
      <c r="H108" s="42">
        <v>902358</v>
      </c>
      <c r="I108" s="42">
        <v>27000</v>
      </c>
      <c r="J108" s="42">
        <v>0</v>
      </c>
      <c r="K108" s="40" t="s">
        <v>643</v>
      </c>
      <c r="L108" s="169">
        <v>7</v>
      </c>
      <c r="M108" s="61"/>
      <c r="N108" s="63"/>
      <c r="O108" s="63"/>
      <c r="P108" s="63"/>
      <c r="Q108" s="63"/>
      <c r="R108" s="62"/>
      <c r="S108" s="62"/>
      <c r="T108" s="63"/>
      <c r="U108" s="63"/>
      <c r="V108" s="64"/>
      <c r="W108" s="61"/>
      <c r="X108" s="61"/>
      <c r="Y108" s="63"/>
      <c r="Z108" s="63"/>
      <c r="AA108" s="63"/>
      <c r="AB108" s="65"/>
      <c r="AC108" s="63"/>
      <c r="AD108" s="62"/>
      <c r="AE108" s="63"/>
      <c r="AF108" s="63"/>
      <c r="AG108" s="64"/>
      <c r="AH108" s="62"/>
      <c r="AK108" s="89"/>
      <c r="AL108" s="89"/>
    </row>
    <row r="109" spans="1:38" s="88" customFormat="1" ht="33.75" x14ac:dyDescent="0.25">
      <c r="A109" s="243">
        <v>106</v>
      </c>
      <c r="B109" s="46" t="s">
        <v>644</v>
      </c>
      <c r="C109" s="39" t="s">
        <v>645</v>
      </c>
      <c r="D109" s="40" t="s">
        <v>240</v>
      </c>
      <c r="E109" s="40" t="s">
        <v>640</v>
      </c>
      <c r="F109" s="41" t="s">
        <v>646</v>
      </c>
      <c r="G109" s="40" t="s">
        <v>647</v>
      </c>
      <c r="H109" s="42">
        <v>141340</v>
      </c>
      <c r="I109" s="42">
        <v>34200</v>
      </c>
      <c r="J109" s="42">
        <v>9740</v>
      </c>
      <c r="K109" s="40" t="s">
        <v>295</v>
      </c>
      <c r="L109" s="169">
        <v>8</v>
      </c>
      <c r="M109" s="61"/>
      <c r="N109" s="61"/>
      <c r="O109" s="63"/>
      <c r="P109" s="63"/>
      <c r="Q109" s="63"/>
      <c r="R109" s="62"/>
      <c r="S109" s="62"/>
      <c r="T109" s="63"/>
      <c r="U109" s="63"/>
      <c r="V109" s="64"/>
      <c r="W109" s="61"/>
      <c r="X109" s="61"/>
      <c r="Y109" s="61"/>
      <c r="Z109" s="63"/>
      <c r="AA109" s="63"/>
      <c r="AB109" s="65"/>
      <c r="AC109" s="63"/>
      <c r="AD109" s="62"/>
      <c r="AE109" s="63"/>
      <c r="AF109" s="63"/>
      <c r="AG109" s="64"/>
      <c r="AH109" s="62"/>
      <c r="AK109" s="89"/>
      <c r="AL109" s="89"/>
    </row>
    <row r="110" spans="1:38" s="88" customFormat="1" ht="33.75" x14ac:dyDescent="0.25">
      <c r="A110" s="161">
        <v>107</v>
      </c>
      <c r="B110" s="46" t="s">
        <v>648</v>
      </c>
      <c r="C110" s="39" t="s">
        <v>649</v>
      </c>
      <c r="D110" s="40" t="s">
        <v>240</v>
      </c>
      <c r="E110" s="40" t="s">
        <v>640</v>
      </c>
      <c r="F110" s="41" t="s">
        <v>650</v>
      </c>
      <c r="G110" s="40" t="s">
        <v>651</v>
      </c>
      <c r="H110" s="42">
        <v>193790</v>
      </c>
      <c r="I110" s="42">
        <v>30000</v>
      </c>
      <c r="J110" s="42">
        <v>14890</v>
      </c>
      <c r="K110" s="40" t="s">
        <v>295</v>
      </c>
      <c r="L110" s="169">
        <v>9</v>
      </c>
      <c r="M110" s="61"/>
      <c r="N110" s="61"/>
      <c r="O110" s="61"/>
      <c r="P110" s="63"/>
      <c r="Q110" s="63"/>
      <c r="R110" s="62"/>
      <c r="S110" s="62"/>
      <c r="T110" s="63"/>
      <c r="U110" s="63"/>
      <c r="V110" s="64"/>
      <c r="W110" s="61"/>
      <c r="X110" s="61"/>
      <c r="Y110" s="61"/>
      <c r="Z110" s="61"/>
      <c r="AA110" s="63"/>
      <c r="AB110" s="65"/>
      <c r="AC110" s="63"/>
      <c r="AD110" s="62"/>
      <c r="AE110" s="63"/>
      <c r="AF110" s="63"/>
      <c r="AG110" s="64"/>
      <c r="AH110" s="62"/>
      <c r="AK110" s="89"/>
      <c r="AL110" s="89"/>
    </row>
    <row r="111" spans="1:38" s="88" customFormat="1" ht="22.5" x14ac:dyDescent="0.25">
      <c r="A111" s="243">
        <v>108</v>
      </c>
      <c r="B111" s="46" t="s">
        <v>652</v>
      </c>
      <c r="C111" s="39" t="s">
        <v>653</v>
      </c>
      <c r="D111" s="40" t="s">
        <v>240</v>
      </c>
      <c r="E111" s="40" t="s">
        <v>640</v>
      </c>
      <c r="F111" s="41" t="s">
        <v>654</v>
      </c>
      <c r="G111" s="40" t="s">
        <v>655</v>
      </c>
      <c r="H111" s="42">
        <v>96495</v>
      </c>
      <c r="I111" s="42">
        <v>30000</v>
      </c>
      <c r="J111" s="42">
        <v>6045</v>
      </c>
      <c r="K111" s="40" t="s">
        <v>295</v>
      </c>
      <c r="L111" s="169">
        <v>10</v>
      </c>
      <c r="M111" s="61"/>
      <c r="N111" s="61"/>
      <c r="O111" s="61"/>
      <c r="P111" s="61"/>
      <c r="Q111" s="63"/>
      <c r="R111" s="62"/>
      <c r="S111" s="62"/>
      <c r="T111" s="63"/>
      <c r="U111" s="63"/>
      <c r="V111" s="64"/>
      <c r="W111" s="61"/>
      <c r="X111" s="61"/>
      <c r="Y111" s="61"/>
      <c r="Z111" s="61"/>
      <c r="AA111" s="61"/>
      <c r="AB111" s="65"/>
      <c r="AC111" s="63"/>
      <c r="AD111" s="62"/>
      <c r="AE111" s="63"/>
      <c r="AF111" s="63"/>
      <c r="AG111" s="64"/>
      <c r="AH111" s="62"/>
      <c r="AK111" s="89"/>
      <c r="AL111" s="89"/>
    </row>
    <row r="112" spans="1:38" s="88" customFormat="1" ht="33.75" x14ac:dyDescent="0.25">
      <c r="A112" s="161">
        <v>109</v>
      </c>
      <c r="B112" s="43" t="s">
        <v>656</v>
      </c>
      <c r="C112" s="39" t="s">
        <v>657</v>
      </c>
      <c r="D112" s="40" t="s">
        <v>240</v>
      </c>
      <c r="E112" s="40" t="s">
        <v>640</v>
      </c>
      <c r="F112" s="41" t="s">
        <v>658</v>
      </c>
      <c r="G112" s="40" t="s">
        <v>659</v>
      </c>
      <c r="H112" s="42">
        <v>261525</v>
      </c>
      <c r="I112" s="42">
        <v>38500</v>
      </c>
      <c r="J112" s="42">
        <v>20275</v>
      </c>
      <c r="K112" s="40" t="s">
        <v>260</v>
      </c>
      <c r="L112" s="169">
        <v>11</v>
      </c>
      <c r="M112" s="61"/>
      <c r="N112" s="61"/>
      <c r="O112" s="61"/>
      <c r="P112" s="61"/>
      <c r="Q112" s="61"/>
      <c r="R112" s="62"/>
      <c r="S112" s="62"/>
      <c r="T112" s="63"/>
      <c r="U112" s="63"/>
      <c r="V112" s="64"/>
      <c r="W112" s="61"/>
      <c r="X112" s="61"/>
      <c r="Y112" s="61"/>
      <c r="Z112" s="61"/>
      <c r="AA112" s="61"/>
      <c r="AB112" s="61"/>
      <c r="AC112" s="63"/>
      <c r="AD112" s="62"/>
      <c r="AE112" s="63"/>
      <c r="AF112" s="63"/>
      <c r="AG112" s="64"/>
      <c r="AH112" s="62"/>
      <c r="AK112" s="89"/>
      <c r="AL112" s="89"/>
    </row>
    <row r="113" spans="1:38" s="88" customFormat="1" ht="33.75" x14ac:dyDescent="0.25">
      <c r="A113" s="243">
        <v>110</v>
      </c>
      <c r="B113" s="43" t="s">
        <v>660</v>
      </c>
      <c r="C113" s="39" t="s">
        <v>661</v>
      </c>
      <c r="D113" s="40" t="s">
        <v>240</v>
      </c>
      <c r="E113" s="40" t="s">
        <v>640</v>
      </c>
      <c r="F113" s="41" t="s">
        <v>662</v>
      </c>
      <c r="G113" s="40" t="s">
        <v>663</v>
      </c>
      <c r="H113" s="42">
        <v>15275</v>
      </c>
      <c r="I113" s="42"/>
      <c r="J113" s="42"/>
      <c r="K113" s="40" t="s">
        <v>309</v>
      </c>
      <c r="L113" s="169">
        <v>11</v>
      </c>
      <c r="M113" s="61"/>
      <c r="N113" s="61"/>
      <c r="O113" s="61"/>
      <c r="P113" s="61"/>
      <c r="Q113" s="61"/>
      <c r="R113" s="62"/>
      <c r="S113" s="62"/>
      <c r="T113" s="63"/>
      <c r="U113" s="63"/>
      <c r="V113" s="64"/>
      <c r="W113" s="61"/>
      <c r="X113" s="61"/>
      <c r="Y113" s="61"/>
      <c r="Z113" s="61"/>
      <c r="AA113" s="61"/>
      <c r="AB113" s="61"/>
      <c r="AC113" s="63"/>
      <c r="AD113" s="62"/>
      <c r="AE113" s="63"/>
      <c r="AF113" s="63"/>
      <c r="AG113" s="64"/>
      <c r="AH113" s="62"/>
      <c r="AK113" s="89"/>
      <c r="AL113" s="89"/>
    </row>
    <row r="114" spans="1:38" s="88" customFormat="1" ht="33.75" x14ac:dyDescent="0.25">
      <c r="A114" s="161">
        <v>111</v>
      </c>
      <c r="B114" s="43" t="s">
        <v>664</v>
      </c>
      <c r="C114" s="44" t="s">
        <v>665</v>
      </c>
      <c r="D114" s="40" t="s">
        <v>240</v>
      </c>
      <c r="E114" s="40" t="s">
        <v>640</v>
      </c>
      <c r="F114" s="41" t="s">
        <v>666</v>
      </c>
      <c r="G114" s="40" t="s">
        <v>465</v>
      </c>
      <c r="H114" s="42">
        <v>216240</v>
      </c>
      <c r="I114" s="42">
        <v>33750</v>
      </c>
      <c r="J114" s="42">
        <v>16590</v>
      </c>
      <c r="K114" s="40" t="s">
        <v>256</v>
      </c>
      <c r="L114" s="169">
        <v>12</v>
      </c>
      <c r="M114" s="61"/>
      <c r="N114" s="61"/>
      <c r="O114" s="61"/>
      <c r="P114" s="61"/>
      <c r="Q114" s="61"/>
      <c r="R114" s="61"/>
      <c r="S114" s="62"/>
      <c r="T114" s="63"/>
      <c r="U114" s="63"/>
      <c r="V114" s="64"/>
      <c r="W114" s="61"/>
      <c r="X114" s="61"/>
      <c r="Y114" s="61"/>
      <c r="Z114" s="61"/>
      <c r="AA114" s="61"/>
      <c r="AB114" s="61"/>
      <c r="AC114" s="63"/>
      <c r="AD114" s="62"/>
      <c r="AE114" s="63"/>
      <c r="AF114" s="63"/>
      <c r="AG114" s="64"/>
      <c r="AH114" s="62"/>
      <c r="AK114" s="89"/>
      <c r="AL114" s="89"/>
    </row>
    <row r="115" spans="1:38" s="88" customFormat="1" ht="22.5" x14ac:dyDescent="0.25">
      <c r="A115" s="243">
        <v>112</v>
      </c>
      <c r="B115" s="43" t="s">
        <v>667</v>
      </c>
      <c r="C115" s="44" t="s">
        <v>668</v>
      </c>
      <c r="D115" s="40" t="s">
        <v>240</v>
      </c>
      <c r="E115" s="40" t="s">
        <v>640</v>
      </c>
      <c r="F115" s="41" t="s">
        <v>669</v>
      </c>
      <c r="G115" s="40" t="s">
        <v>670</v>
      </c>
      <c r="H115" s="42">
        <v>301794</v>
      </c>
      <c r="I115" s="42">
        <v>40500</v>
      </c>
      <c r="J115" s="42">
        <v>23754</v>
      </c>
      <c r="K115" s="40" t="s">
        <v>260</v>
      </c>
      <c r="L115" s="169">
        <v>12</v>
      </c>
      <c r="M115" s="61"/>
      <c r="N115" s="61"/>
      <c r="O115" s="61"/>
      <c r="P115" s="61"/>
      <c r="Q115" s="61"/>
      <c r="R115" s="61"/>
      <c r="S115" s="62"/>
      <c r="T115" s="63"/>
      <c r="U115" s="63"/>
      <c r="V115" s="64"/>
      <c r="W115" s="61"/>
      <c r="X115" s="61"/>
      <c r="Y115" s="61"/>
      <c r="Z115" s="61"/>
      <c r="AA115" s="61"/>
      <c r="AB115" s="61"/>
      <c r="AC115" s="61"/>
      <c r="AD115" s="62"/>
      <c r="AE115" s="63"/>
      <c r="AF115" s="63"/>
      <c r="AG115" s="64"/>
      <c r="AH115" s="62"/>
      <c r="AK115" s="89"/>
      <c r="AL115" s="89"/>
    </row>
    <row r="116" spans="1:38" s="88" customFormat="1" ht="45" x14ac:dyDescent="0.2">
      <c r="A116" s="161">
        <v>113</v>
      </c>
      <c r="B116" s="170" t="s">
        <v>671</v>
      </c>
      <c r="C116" s="44" t="s">
        <v>661</v>
      </c>
      <c r="D116" s="40" t="s">
        <v>240</v>
      </c>
      <c r="E116" s="40" t="s">
        <v>640</v>
      </c>
      <c r="F116" s="41" t="s">
        <v>672</v>
      </c>
      <c r="G116" s="40" t="s">
        <v>673</v>
      </c>
      <c r="H116" s="42">
        <v>81825</v>
      </c>
      <c r="I116" s="42">
        <v>21600</v>
      </c>
      <c r="J116" s="42">
        <v>5475</v>
      </c>
      <c r="K116" s="40" t="s">
        <v>260</v>
      </c>
      <c r="L116" s="169">
        <v>12</v>
      </c>
      <c r="M116" s="61"/>
      <c r="N116" s="61"/>
      <c r="O116" s="61"/>
      <c r="P116" s="61"/>
      <c r="Q116" s="61"/>
      <c r="R116" s="61"/>
      <c r="S116" s="62"/>
      <c r="T116" s="63"/>
      <c r="U116" s="63"/>
      <c r="V116" s="64"/>
      <c r="W116" s="61"/>
      <c r="X116" s="61"/>
      <c r="Y116" s="61"/>
      <c r="Z116" s="61"/>
      <c r="AA116" s="61"/>
      <c r="AB116" s="61"/>
      <c r="AC116" s="61"/>
      <c r="AD116" s="62"/>
      <c r="AE116" s="63"/>
      <c r="AF116" s="63"/>
      <c r="AG116" s="64"/>
      <c r="AH116" s="62"/>
      <c r="AK116" s="89"/>
      <c r="AL116" s="89"/>
    </row>
    <row r="117" spans="1:38" s="88" customFormat="1" ht="45" x14ac:dyDescent="0.25">
      <c r="A117" s="243">
        <v>114</v>
      </c>
      <c r="B117" s="43" t="s">
        <v>674</v>
      </c>
      <c r="C117" s="44" t="s">
        <v>675</v>
      </c>
      <c r="D117" s="40" t="s">
        <v>240</v>
      </c>
      <c r="E117" s="40" t="s">
        <v>640</v>
      </c>
      <c r="F117" s="41" t="s">
        <v>676</v>
      </c>
      <c r="G117" s="40" t="s">
        <v>677</v>
      </c>
      <c r="H117" s="42">
        <v>150435</v>
      </c>
      <c r="I117" s="42">
        <v>45000</v>
      </c>
      <c r="J117" s="42">
        <v>9585</v>
      </c>
      <c r="K117" s="40" t="s">
        <v>295</v>
      </c>
      <c r="L117" s="169">
        <v>12</v>
      </c>
      <c r="M117" s="61"/>
      <c r="N117" s="61"/>
      <c r="O117" s="61"/>
      <c r="P117" s="61"/>
      <c r="Q117" s="61"/>
      <c r="R117" s="61"/>
      <c r="S117" s="62"/>
      <c r="T117" s="63"/>
      <c r="U117" s="63"/>
      <c r="V117" s="64"/>
      <c r="W117" s="61"/>
      <c r="X117" s="61"/>
      <c r="Y117" s="61"/>
      <c r="Z117" s="61"/>
      <c r="AA117" s="61"/>
      <c r="AB117" s="61"/>
      <c r="AC117" s="61"/>
      <c r="AD117" s="62"/>
      <c r="AE117" s="63"/>
      <c r="AF117" s="63"/>
      <c r="AG117" s="64"/>
      <c r="AH117" s="62"/>
      <c r="AK117" s="89"/>
      <c r="AL117" s="89"/>
    </row>
    <row r="118" spans="1:38" s="88" customFormat="1" ht="44.25" customHeight="1" x14ac:dyDescent="0.25">
      <c r="A118" s="161">
        <v>115</v>
      </c>
      <c r="B118" s="43" t="s">
        <v>678</v>
      </c>
      <c r="C118" s="44" t="s">
        <v>679</v>
      </c>
      <c r="D118" s="40" t="s">
        <v>240</v>
      </c>
      <c r="E118" s="40" t="s">
        <v>640</v>
      </c>
      <c r="F118" s="41" t="s">
        <v>680</v>
      </c>
      <c r="G118" s="40" t="s">
        <v>578</v>
      </c>
      <c r="H118" s="42">
        <v>142640</v>
      </c>
      <c r="I118" s="42">
        <v>30000</v>
      </c>
      <c r="J118" s="42">
        <v>10240</v>
      </c>
      <c r="K118" s="40" t="s">
        <v>260</v>
      </c>
      <c r="L118" s="169">
        <v>12</v>
      </c>
      <c r="M118" s="61"/>
      <c r="N118" s="61"/>
      <c r="O118" s="61"/>
      <c r="P118" s="61"/>
      <c r="Q118" s="61"/>
      <c r="R118" s="61"/>
      <c r="S118" s="62"/>
      <c r="T118" s="63"/>
      <c r="U118" s="63"/>
      <c r="V118" s="64"/>
      <c r="W118" s="61"/>
      <c r="X118" s="61"/>
      <c r="Y118" s="61"/>
      <c r="Z118" s="61"/>
      <c r="AA118" s="61"/>
      <c r="AB118" s="61"/>
      <c r="AC118" s="61"/>
      <c r="AD118" s="62"/>
      <c r="AE118" s="63"/>
      <c r="AF118" s="63"/>
      <c r="AG118" s="64"/>
      <c r="AH118" s="62"/>
      <c r="AK118" s="89"/>
      <c r="AL118" s="89"/>
    </row>
    <row r="119" spans="1:38" s="88" customFormat="1" ht="22.5" x14ac:dyDescent="0.25">
      <c r="A119" s="243">
        <v>116</v>
      </c>
      <c r="B119" s="43" t="s">
        <v>681</v>
      </c>
      <c r="C119" s="39" t="s">
        <v>682</v>
      </c>
      <c r="D119" s="40" t="s">
        <v>240</v>
      </c>
      <c r="E119" s="40" t="s">
        <v>640</v>
      </c>
      <c r="F119" s="41" t="s">
        <v>683</v>
      </c>
      <c r="G119" s="40" t="s">
        <v>684</v>
      </c>
      <c r="H119" s="42">
        <v>302669</v>
      </c>
      <c r="I119" s="42">
        <v>51000</v>
      </c>
      <c r="J119" s="42">
        <v>22879</v>
      </c>
      <c r="K119" s="40" t="s">
        <v>260</v>
      </c>
      <c r="L119" s="169">
        <v>13</v>
      </c>
      <c r="M119" s="61"/>
      <c r="N119" s="61"/>
      <c r="O119" s="61"/>
      <c r="P119" s="61"/>
      <c r="Q119" s="61"/>
      <c r="R119" s="61"/>
      <c r="S119" s="61"/>
      <c r="T119" s="63"/>
      <c r="U119" s="63"/>
      <c r="V119" s="64"/>
      <c r="W119" s="61"/>
      <c r="X119" s="61"/>
      <c r="Y119" s="61"/>
      <c r="Z119" s="61"/>
      <c r="AA119" s="61"/>
      <c r="AB119" s="61"/>
      <c r="AC119" s="61"/>
      <c r="AD119" s="61"/>
      <c r="AE119" s="63"/>
      <c r="AF119" s="63"/>
      <c r="AG119" s="64"/>
      <c r="AH119" s="62"/>
      <c r="AK119" s="89"/>
      <c r="AL119" s="89"/>
    </row>
    <row r="120" spans="1:38" s="88" customFormat="1" ht="33.75" x14ac:dyDescent="0.25">
      <c r="A120" s="161">
        <v>117</v>
      </c>
      <c r="B120" s="43" t="s">
        <v>685</v>
      </c>
      <c r="C120" s="39" t="s">
        <v>686</v>
      </c>
      <c r="D120" s="40" t="s">
        <v>240</v>
      </c>
      <c r="E120" s="40" t="s">
        <v>640</v>
      </c>
      <c r="F120" s="41" t="s">
        <v>687</v>
      </c>
      <c r="G120" s="40" t="s">
        <v>395</v>
      </c>
      <c r="H120" s="42">
        <v>28000</v>
      </c>
      <c r="I120" s="42"/>
      <c r="J120" s="42"/>
      <c r="K120" s="40" t="s">
        <v>269</v>
      </c>
      <c r="L120" s="169">
        <v>13</v>
      </c>
      <c r="M120" s="61"/>
      <c r="N120" s="61"/>
      <c r="O120" s="61"/>
      <c r="P120" s="61"/>
      <c r="Q120" s="61"/>
      <c r="R120" s="61"/>
      <c r="S120" s="61"/>
      <c r="T120" s="63"/>
      <c r="U120" s="63"/>
      <c r="V120" s="64"/>
      <c r="W120" s="61"/>
      <c r="X120" s="61"/>
      <c r="Y120" s="61"/>
      <c r="Z120" s="61"/>
      <c r="AA120" s="61"/>
      <c r="AB120" s="61"/>
      <c r="AC120" s="61"/>
      <c r="AD120" s="61"/>
      <c r="AE120" s="63"/>
      <c r="AF120" s="63"/>
      <c r="AG120" s="64"/>
      <c r="AH120" s="62"/>
      <c r="AK120" s="89"/>
      <c r="AL120" s="89"/>
    </row>
    <row r="121" spans="1:38" s="88" customFormat="1" ht="33.75" x14ac:dyDescent="0.25">
      <c r="A121" s="243">
        <v>118</v>
      </c>
      <c r="B121" s="46" t="s">
        <v>688</v>
      </c>
      <c r="C121" s="39" t="s">
        <v>689</v>
      </c>
      <c r="D121" s="40" t="s">
        <v>240</v>
      </c>
      <c r="E121" s="40" t="s">
        <v>690</v>
      </c>
      <c r="F121" s="41" t="s">
        <v>691</v>
      </c>
      <c r="G121" s="40" t="s">
        <v>692</v>
      </c>
      <c r="H121" s="42">
        <v>218434</v>
      </c>
      <c r="I121" s="42">
        <v>32600</v>
      </c>
      <c r="J121" s="42">
        <v>16894</v>
      </c>
      <c r="K121" s="40" t="s">
        <v>295</v>
      </c>
      <c r="L121" s="169">
        <v>10</v>
      </c>
      <c r="M121" s="61"/>
      <c r="N121" s="61"/>
      <c r="O121" s="61"/>
      <c r="P121" s="61"/>
      <c r="Q121" s="63"/>
      <c r="R121" s="62"/>
      <c r="S121" s="62"/>
      <c r="T121" s="63"/>
      <c r="U121" s="63"/>
      <c r="V121" s="64"/>
      <c r="W121" s="61"/>
      <c r="X121" s="61"/>
      <c r="Y121" s="61"/>
      <c r="Z121" s="61"/>
      <c r="AA121" s="61"/>
      <c r="AB121" s="63"/>
      <c r="AC121" s="63"/>
      <c r="AD121" s="62"/>
      <c r="AE121" s="63"/>
      <c r="AF121" s="63"/>
      <c r="AG121" s="64"/>
      <c r="AH121" s="62"/>
      <c r="AK121" s="89"/>
      <c r="AL121" s="89"/>
    </row>
    <row r="122" spans="1:38" s="88" customFormat="1" ht="22.5" x14ac:dyDescent="0.25">
      <c r="A122" s="161">
        <v>119</v>
      </c>
      <c r="B122" s="46" t="s">
        <v>693</v>
      </c>
      <c r="C122" s="39" t="s">
        <v>694</v>
      </c>
      <c r="D122" s="40" t="s">
        <v>240</v>
      </c>
      <c r="E122" s="40" t="s">
        <v>690</v>
      </c>
      <c r="F122" s="41" t="s">
        <v>695</v>
      </c>
      <c r="G122" s="40" t="s">
        <v>696</v>
      </c>
      <c r="H122" s="42">
        <v>290317</v>
      </c>
      <c r="I122" s="42">
        <v>28000</v>
      </c>
      <c r="J122" s="42">
        <v>23847</v>
      </c>
      <c r="K122" s="40" t="s">
        <v>295</v>
      </c>
      <c r="L122" s="169">
        <v>10</v>
      </c>
      <c r="M122" s="61"/>
      <c r="N122" s="61"/>
      <c r="O122" s="61"/>
      <c r="P122" s="61"/>
      <c r="Q122" s="63"/>
      <c r="R122" s="62"/>
      <c r="S122" s="62"/>
      <c r="T122" s="63"/>
      <c r="U122" s="63"/>
      <c r="V122" s="64"/>
      <c r="W122" s="61"/>
      <c r="X122" s="61"/>
      <c r="Y122" s="61"/>
      <c r="Z122" s="61"/>
      <c r="AA122" s="61"/>
      <c r="AB122" s="63"/>
      <c r="AC122" s="63"/>
      <c r="AD122" s="62"/>
      <c r="AE122" s="63"/>
      <c r="AF122" s="63"/>
      <c r="AG122" s="64"/>
      <c r="AH122" s="62"/>
      <c r="AK122" s="89"/>
      <c r="AL122" s="89"/>
    </row>
    <row r="123" spans="1:38" s="88" customFormat="1" ht="22.5" x14ac:dyDescent="0.25">
      <c r="A123" s="243">
        <v>120</v>
      </c>
      <c r="B123" s="43" t="s">
        <v>697</v>
      </c>
      <c r="C123" s="39" t="s">
        <v>698</v>
      </c>
      <c r="D123" s="40" t="s">
        <v>240</v>
      </c>
      <c r="E123" s="40" t="s">
        <v>690</v>
      </c>
      <c r="F123" s="41" t="s">
        <v>699</v>
      </c>
      <c r="G123" s="40" t="s">
        <v>700</v>
      </c>
      <c r="H123" s="42">
        <v>153434</v>
      </c>
      <c r="I123" s="42">
        <v>27000</v>
      </c>
      <c r="J123" s="42">
        <v>11494</v>
      </c>
      <c r="K123" s="40" t="s">
        <v>295</v>
      </c>
      <c r="L123" s="169">
        <v>10</v>
      </c>
      <c r="M123" s="61"/>
      <c r="N123" s="61"/>
      <c r="O123" s="61"/>
      <c r="P123" s="61"/>
      <c r="Q123" s="61"/>
      <c r="R123" s="62"/>
      <c r="S123" s="62"/>
      <c r="T123" s="63"/>
      <c r="U123" s="63"/>
      <c r="V123" s="64"/>
      <c r="W123" s="61"/>
      <c r="X123" s="61"/>
      <c r="Y123" s="61"/>
      <c r="Z123" s="61"/>
      <c r="AA123" s="61"/>
      <c r="AB123" s="61"/>
      <c r="AC123" s="63"/>
      <c r="AD123" s="62"/>
      <c r="AE123" s="63"/>
      <c r="AF123" s="63"/>
      <c r="AG123" s="64"/>
      <c r="AH123" s="62"/>
      <c r="AK123" s="89"/>
      <c r="AL123" s="89"/>
    </row>
    <row r="124" spans="1:38" s="88" customFormat="1" ht="22.5" x14ac:dyDescent="0.25">
      <c r="A124" s="161">
        <v>121</v>
      </c>
      <c r="B124" s="43" t="s">
        <v>701</v>
      </c>
      <c r="C124" s="39" t="s">
        <v>702</v>
      </c>
      <c r="D124" s="40" t="s">
        <v>240</v>
      </c>
      <c r="E124" s="40" t="s">
        <v>690</v>
      </c>
      <c r="F124" s="41" t="s">
        <v>703</v>
      </c>
      <c r="G124" s="40" t="s">
        <v>704</v>
      </c>
      <c r="H124" s="42">
        <v>138800</v>
      </c>
      <c r="I124" s="42">
        <v>20000</v>
      </c>
      <c r="J124" s="42">
        <v>10800</v>
      </c>
      <c r="K124" s="40" t="s">
        <v>295</v>
      </c>
      <c r="L124" s="169">
        <v>10</v>
      </c>
      <c r="M124" s="61"/>
      <c r="N124" s="61"/>
      <c r="O124" s="61"/>
      <c r="P124" s="61"/>
      <c r="Q124" s="63"/>
      <c r="R124" s="62"/>
      <c r="S124" s="62"/>
      <c r="T124" s="63"/>
      <c r="U124" s="63"/>
      <c r="V124" s="64"/>
      <c r="W124" s="61"/>
      <c r="X124" s="61"/>
      <c r="Y124" s="61"/>
      <c r="Z124" s="61"/>
      <c r="AA124" s="61"/>
      <c r="AB124" s="63"/>
      <c r="AC124" s="63"/>
      <c r="AD124" s="62"/>
      <c r="AE124" s="63"/>
      <c r="AF124" s="63"/>
      <c r="AG124" s="64"/>
      <c r="AH124" s="62"/>
      <c r="AK124" s="89"/>
      <c r="AL124" s="89"/>
    </row>
    <row r="125" spans="1:38" s="88" customFormat="1" ht="22.5" x14ac:dyDescent="0.25">
      <c r="A125" s="243">
        <v>122</v>
      </c>
      <c r="B125" s="50" t="s">
        <v>705</v>
      </c>
      <c r="C125" s="39" t="s">
        <v>706</v>
      </c>
      <c r="D125" s="40" t="s">
        <v>240</v>
      </c>
      <c r="E125" s="40" t="s">
        <v>690</v>
      </c>
      <c r="F125" s="41" t="s">
        <v>707</v>
      </c>
      <c r="G125" s="40" t="s">
        <v>708</v>
      </c>
      <c r="H125" s="42">
        <v>246650</v>
      </c>
      <c r="I125" s="42">
        <v>25000</v>
      </c>
      <c r="J125" s="42">
        <v>20150</v>
      </c>
      <c r="K125" s="40" t="s">
        <v>260</v>
      </c>
      <c r="L125" s="169">
        <v>10</v>
      </c>
      <c r="M125" s="61"/>
      <c r="N125" s="61"/>
      <c r="O125" s="61"/>
      <c r="P125" s="61"/>
      <c r="Q125" s="63"/>
      <c r="R125" s="62"/>
      <c r="S125" s="62"/>
      <c r="T125" s="63"/>
      <c r="U125" s="63"/>
      <c r="V125" s="64"/>
      <c r="W125" s="61"/>
      <c r="X125" s="61"/>
      <c r="Y125" s="61"/>
      <c r="Z125" s="61"/>
      <c r="AA125" s="61"/>
      <c r="AB125" s="63"/>
      <c r="AC125" s="63"/>
      <c r="AD125" s="62"/>
      <c r="AE125" s="63"/>
      <c r="AF125" s="63"/>
      <c r="AG125" s="64"/>
      <c r="AH125" s="62"/>
      <c r="AK125" s="89"/>
      <c r="AL125" s="89"/>
    </row>
    <row r="126" spans="1:38" s="88" customFormat="1" ht="33.75" x14ac:dyDescent="0.25">
      <c r="A126" s="161">
        <v>123</v>
      </c>
      <c r="B126" s="50" t="s">
        <v>709</v>
      </c>
      <c r="C126" s="39" t="s">
        <v>710</v>
      </c>
      <c r="D126" s="40" t="s">
        <v>240</v>
      </c>
      <c r="E126" s="40" t="s">
        <v>690</v>
      </c>
      <c r="F126" s="41" t="s">
        <v>711</v>
      </c>
      <c r="G126" s="40" t="s">
        <v>655</v>
      </c>
      <c r="H126" s="42">
        <v>230050</v>
      </c>
      <c r="I126" s="42">
        <v>21600</v>
      </c>
      <c r="J126" s="42">
        <v>18950</v>
      </c>
      <c r="K126" s="40" t="s">
        <v>295</v>
      </c>
      <c r="L126" s="169">
        <v>10</v>
      </c>
      <c r="M126" s="61"/>
      <c r="N126" s="61"/>
      <c r="O126" s="61"/>
      <c r="P126" s="61"/>
      <c r="Q126" s="63"/>
      <c r="R126" s="62"/>
      <c r="S126" s="62"/>
      <c r="T126" s="63"/>
      <c r="U126" s="63"/>
      <c r="V126" s="64"/>
      <c r="W126" s="61"/>
      <c r="X126" s="61"/>
      <c r="Y126" s="61"/>
      <c r="Z126" s="61"/>
      <c r="AA126" s="61"/>
      <c r="AB126" s="63"/>
      <c r="AC126" s="63"/>
      <c r="AD126" s="62"/>
      <c r="AE126" s="63"/>
      <c r="AF126" s="63"/>
      <c r="AG126" s="64"/>
      <c r="AH126" s="62"/>
      <c r="AK126" s="89"/>
      <c r="AL126" s="89"/>
    </row>
    <row r="127" spans="1:38" s="88" customFormat="1" ht="33.75" x14ac:dyDescent="0.25">
      <c r="A127" s="243">
        <v>124</v>
      </c>
      <c r="B127" s="43" t="s">
        <v>712</v>
      </c>
      <c r="C127" s="39" t="s">
        <v>713</v>
      </c>
      <c r="D127" s="40" t="s">
        <v>240</v>
      </c>
      <c r="E127" s="40" t="s">
        <v>690</v>
      </c>
      <c r="F127" s="41" t="s">
        <v>714</v>
      </c>
      <c r="G127" s="40" t="s">
        <v>715</v>
      </c>
      <c r="H127" s="42">
        <v>255454</v>
      </c>
      <c r="I127" s="42">
        <v>45000</v>
      </c>
      <c r="J127" s="42">
        <v>17354</v>
      </c>
      <c r="K127" s="40" t="s">
        <v>716</v>
      </c>
      <c r="L127" s="169">
        <v>10</v>
      </c>
      <c r="M127" s="61"/>
      <c r="N127" s="61"/>
      <c r="O127" s="61"/>
      <c r="P127" s="61"/>
      <c r="Q127" s="63"/>
      <c r="R127" s="62"/>
      <c r="S127" s="62"/>
      <c r="T127" s="63"/>
      <c r="U127" s="63"/>
      <c r="V127" s="64"/>
      <c r="W127" s="61"/>
      <c r="X127" s="61"/>
      <c r="Y127" s="61"/>
      <c r="Z127" s="61"/>
      <c r="AA127" s="61"/>
      <c r="AB127" s="63"/>
      <c r="AC127" s="63"/>
      <c r="AD127" s="62"/>
      <c r="AE127" s="63"/>
      <c r="AF127" s="63"/>
      <c r="AG127" s="64"/>
      <c r="AH127" s="62"/>
      <c r="AK127" s="89"/>
      <c r="AL127" s="89"/>
    </row>
    <row r="128" spans="1:38" s="88" customFormat="1" ht="33.75" x14ac:dyDescent="0.25">
      <c r="A128" s="161">
        <v>125</v>
      </c>
      <c r="B128" s="43" t="s">
        <v>717</v>
      </c>
      <c r="C128" s="39" t="s">
        <v>718</v>
      </c>
      <c r="D128" s="40" t="s">
        <v>240</v>
      </c>
      <c r="E128" s="40" t="s">
        <v>690</v>
      </c>
      <c r="F128" s="41" t="s">
        <v>719</v>
      </c>
      <c r="G128" s="40" t="s">
        <v>720</v>
      </c>
      <c r="H128" s="42">
        <v>18925</v>
      </c>
      <c r="I128" s="42"/>
      <c r="J128" s="42"/>
      <c r="K128" s="40" t="s">
        <v>721</v>
      </c>
      <c r="L128" s="169">
        <v>11</v>
      </c>
      <c r="M128" s="61"/>
      <c r="N128" s="61"/>
      <c r="O128" s="61"/>
      <c r="P128" s="61"/>
      <c r="Q128" s="61"/>
      <c r="R128" s="62"/>
      <c r="S128" s="62"/>
      <c r="T128" s="63"/>
      <c r="U128" s="63"/>
      <c r="V128" s="64"/>
      <c r="W128" s="61"/>
      <c r="X128" s="61"/>
      <c r="Y128" s="61"/>
      <c r="Z128" s="61"/>
      <c r="AA128" s="61"/>
      <c r="AB128" s="63"/>
      <c r="AC128" s="63"/>
      <c r="AD128" s="62"/>
      <c r="AE128" s="63"/>
      <c r="AF128" s="63"/>
      <c r="AG128" s="64"/>
      <c r="AH128" s="62"/>
      <c r="AK128" s="89"/>
      <c r="AL128" s="89"/>
    </row>
    <row r="129" spans="1:38" s="88" customFormat="1" ht="33.75" x14ac:dyDescent="0.25">
      <c r="A129" s="243">
        <v>126</v>
      </c>
      <c r="B129" s="43" t="s">
        <v>722</v>
      </c>
      <c r="C129" s="39" t="s">
        <v>723</v>
      </c>
      <c r="D129" s="40" t="s">
        <v>240</v>
      </c>
      <c r="E129" s="40" t="s">
        <v>690</v>
      </c>
      <c r="F129" s="41" t="s">
        <v>724</v>
      </c>
      <c r="G129" s="53" t="s">
        <v>725</v>
      </c>
      <c r="H129" s="42">
        <v>189700</v>
      </c>
      <c r="I129" s="42">
        <v>32400</v>
      </c>
      <c r="J129" s="42">
        <v>14300</v>
      </c>
      <c r="K129" s="40" t="s">
        <v>260</v>
      </c>
      <c r="L129" s="169">
        <v>11</v>
      </c>
      <c r="M129" s="61"/>
      <c r="N129" s="61"/>
      <c r="O129" s="61"/>
      <c r="P129" s="61"/>
      <c r="Q129" s="61"/>
      <c r="R129" s="62"/>
      <c r="S129" s="62"/>
      <c r="T129" s="63"/>
      <c r="U129" s="63"/>
      <c r="V129" s="64"/>
      <c r="W129" s="61"/>
      <c r="X129" s="61"/>
      <c r="Y129" s="61"/>
      <c r="Z129" s="61"/>
      <c r="AA129" s="61"/>
      <c r="AB129" s="61"/>
      <c r="AC129" s="63"/>
      <c r="AD129" s="62"/>
      <c r="AE129" s="63"/>
      <c r="AF129" s="63"/>
      <c r="AG129" s="64"/>
      <c r="AH129" s="62"/>
      <c r="AK129" s="89"/>
      <c r="AL129" s="89"/>
    </row>
    <row r="130" spans="1:38" s="88" customFormat="1" ht="45" x14ac:dyDescent="0.25">
      <c r="A130" s="161">
        <v>127</v>
      </c>
      <c r="B130" s="43" t="s">
        <v>726</v>
      </c>
      <c r="C130" s="44" t="s">
        <v>718</v>
      </c>
      <c r="D130" s="40" t="s">
        <v>240</v>
      </c>
      <c r="E130" s="40" t="s">
        <v>690</v>
      </c>
      <c r="F130" s="41" t="s">
        <v>727</v>
      </c>
      <c r="G130" s="53" t="s">
        <v>728</v>
      </c>
      <c r="H130" s="42">
        <v>156050</v>
      </c>
      <c r="I130" s="42">
        <v>30375</v>
      </c>
      <c r="J130" s="42">
        <v>11425</v>
      </c>
      <c r="K130" s="40" t="s">
        <v>260</v>
      </c>
      <c r="L130" s="169">
        <v>12</v>
      </c>
      <c r="M130" s="61"/>
      <c r="N130" s="61"/>
      <c r="O130" s="61"/>
      <c r="P130" s="61"/>
      <c r="Q130" s="61"/>
      <c r="R130" s="61"/>
      <c r="S130" s="62"/>
      <c r="T130" s="63"/>
      <c r="U130" s="63"/>
      <c r="V130" s="64"/>
      <c r="W130" s="61"/>
      <c r="X130" s="61"/>
      <c r="Y130" s="61"/>
      <c r="Z130" s="61"/>
      <c r="AA130" s="61"/>
      <c r="AB130" s="61"/>
      <c r="AC130" s="63"/>
      <c r="AD130" s="62"/>
      <c r="AE130" s="63"/>
      <c r="AF130" s="63"/>
      <c r="AG130" s="64"/>
      <c r="AH130" s="62"/>
      <c r="AK130" s="89"/>
      <c r="AL130" s="89"/>
    </row>
    <row r="131" spans="1:38" s="88" customFormat="1" ht="22.5" x14ac:dyDescent="0.25">
      <c r="A131" s="243">
        <v>128</v>
      </c>
      <c r="B131" s="43" t="s">
        <v>729</v>
      </c>
      <c r="C131" s="39" t="s">
        <v>706</v>
      </c>
      <c r="D131" s="40" t="s">
        <v>240</v>
      </c>
      <c r="E131" s="40" t="s">
        <v>690</v>
      </c>
      <c r="F131" s="41" t="s">
        <v>730</v>
      </c>
      <c r="G131" s="53" t="s">
        <v>390</v>
      </c>
      <c r="H131" s="42">
        <v>446320</v>
      </c>
      <c r="I131" s="42">
        <v>76500</v>
      </c>
      <c r="J131" s="42">
        <v>33620</v>
      </c>
      <c r="K131" s="40" t="s">
        <v>731</v>
      </c>
      <c r="L131" s="169">
        <v>12</v>
      </c>
      <c r="M131" s="61"/>
      <c r="N131" s="61"/>
      <c r="O131" s="61"/>
      <c r="P131" s="61"/>
      <c r="Q131" s="61"/>
      <c r="R131" s="61"/>
      <c r="S131" s="62"/>
      <c r="T131" s="63"/>
      <c r="U131" s="63"/>
      <c r="V131" s="64"/>
      <c r="W131" s="61"/>
      <c r="X131" s="61"/>
      <c r="Y131" s="61"/>
      <c r="Z131" s="61"/>
      <c r="AA131" s="61"/>
      <c r="AB131" s="61"/>
      <c r="AC131" s="63"/>
      <c r="AD131" s="62"/>
      <c r="AE131" s="63"/>
      <c r="AF131" s="63"/>
      <c r="AG131" s="64"/>
      <c r="AH131" s="62"/>
      <c r="AK131" s="89"/>
      <c r="AL131" s="89"/>
    </row>
    <row r="132" spans="1:38" s="88" customFormat="1" ht="45" x14ac:dyDescent="0.25">
      <c r="A132" s="161">
        <v>129</v>
      </c>
      <c r="B132" s="43" t="s">
        <v>732</v>
      </c>
      <c r="C132" s="39" t="s">
        <v>733</v>
      </c>
      <c r="D132" s="40" t="s">
        <v>240</v>
      </c>
      <c r="E132" s="40" t="s">
        <v>690</v>
      </c>
      <c r="F132" s="41" t="s">
        <v>734</v>
      </c>
      <c r="G132" s="53" t="s">
        <v>735</v>
      </c>
      <c r="H132" s="42">
        <v>396437</v>
      </c>
      <c r="I132" s="42">
        <v>67500</v>
      </c>
      <c r="J132" s="42">
        <v>28937</v>
      </c>
      <c r="K132" s="40" t="s">
        <v>538</v>
      </c>
      <c r="L132" s="169">
        <v>13</v>
      </c>
      <c r="M132" s="61"/>
      <c r="N132" s="61"/>
      <c r="O132" s="61"/>
      <c r="P132" s="61"/>
      <c r="Q132" s="61"/>
      <c r="R132" s="61"/>
      <c r="S132" s="61"/>
      <c r="T132" s="63"/>
      <c r="U132" s="63"/>
      <c r="V132" s="64"/>
      <c r="W132" s="61"/>
      <c r="X132" s="61"/>
      <c r="Y132" s="61"/>
      <c r="Z132" s="61"/>
      <c r="AA132" s="61"/>
      <c r="AB132" s="61"/>
      <c r="AC132" s="63"/>
      <c r="AD132" s="62"/>
      <c r="AE132" s="63"/>
      <c r="AF132" s="63"/>
      <c r="AG132" s="64"/>
      <c r="AH132" s="62"/>
      <c r="AK132" s="89"/>
      <c r="AL132" s="89"/>
    </row>
    <row r="133" spans="1:38" s="88" customFormat="1" ht="22.5" x14ac:dyDescent="0.25">
      <c r="A133" s="243">
        <v>130</v>
      </c>
      <c r="B133" s="43" t="s">
        <v>736</v>
      </c>
      <c r="C133" s="39" t="s">
        <v>190</v>
      </c>
      <c r="D133" s="40" t="s">
        <v>240</v>
      </c>
      <c r="E133" s="40" t="s">
        <v>690</v>
      </c>
      <c r="F133" s="41" t="s">
        <v>737</v>
      </c>
      <c r="G133" s="53" t="s">
        <v>399</v>
      </c>
      <c r="H133" s="42">
        <v>30000</v>
      </c>
      <c r="I133" s="42"/>
      <c r="J133" s="42"/>
      <c r="K133" s="40" t="s">
        <v>269</v>
      </c>
      <c r="L133" s="169">
        <v>13</v>
      </c>
      <c r="M133" s="61"/>
      <c r="N133" s="61"/>
      <c r="O133" s="61"/>
      <c r="P133" s="61"/>
      <c r="Q133" s="61"/>
      <c r="R133" s="61"/>
      <c r="S133" s="61"/>
      <c r="T133" s="63"/>
      <c r="U133" s="63"/>
      <c r="V133" s="64"/>
      <c r="W133" s="61"/>
      <c r="X133" s="61"/>
      <c r="Y133" s="61"/>
      <c r="Z133" s="61"/>
      <c r="AA133" s="61"/>
      <c r="AB133" s="61"/>
      <c r="AC133" s="63"/>
      <c r="AD133" s="62"/>
      <c r="AE133" s="63"/>
      <c r="AF133" s="63"/>
      <c r="AG133" s="64"/>
      <c r="AH133" s="62"/>
      <c r="AK133" s="89"/>
      <c r="AL133" s="89"/>
    </row>
    <row r="134" spans="1:38" s="88" customFormat="1" ht="33.75" x14ac:dyDescent="0.25">
      <c r="A134" s="161">
        <v>131</v>
      </c>
      <c r="B134" s="43" t="s">
        <v>738</v>
      </c>
      <c r="C134" s="39" t="s">
        <v>739</v>
      </c>
      <c r="D134" s="40" t="s">
        <v>240</v>
      </c>
      <c r="E134" s="40" t="s">
        <v>690</v>
      </c>
      <c r="F134" s="41" t="s">
        <v>740</v>
      </c>
      <c r="G134" s="53" t="s">
        <v>286</v>
      </c>
      <c r="H134" s="42">
        <v>165600</v>
      </c>
      <c r="I134" s="42">
        <v>27000</v>
      </c>
      <c r="J134" s="42">
        <v>12600</v>
      </c>
      <c r="K134" s="40" t="s">
        <v>741</v>
      </c>
      <c r="L134" s="169">
        <v>13</v>
      </c>
      <c r="M134" s="61"/>
      <c r="N134" s="61"/>
      <c r="O134" s="61"/>
      <c r="P134" s="61"/>
      <c r="Q134" s="61"/>
      <c r="R134" s="61"/>
      <c r="S134" s="61"/>
      <c r="T134" s="63"/>
      <c r="U134" s="63"/>
      <c r="V134" s="64"/>
      <c r="W134" s="61"/>
      <c r="X134" s="61"/>
      <c r="Y134" s="61"/>
      <c r="Z134" s="61"/>
      <c r="AA134" s="61"/>
      <c r="AB134" s="61"/>
      <c r="AC134" s="61"/>
      <c r="AD134" s="61"/>
      <c r="AE134" s="63"/>
      <c r="AF134" s="63"/>
      <c r="AG134" s="64"/>
      <c r="AH134" s="62"/>
      <c r="AK134" s="89"/>
      <c r="AL134" s="89"/>
    </row>
    <row r="135" spans="1:38" s="88" customFormat="1" ht="33.75" x14ac:dyDescent="0.25">
      <c r="A135" s="243">
        <v>132</v>
      </c>
      <c r="B135" s="43" t="s">
        <v>486</v>
      </c>
      <c r="C135" s="39" t="s">
        <v>742</v>
      </c>
      <c r="D135" s="40" t="s">
        <v>240</v>
      </c>
      <c r="E135" s="40" t="s">
        <v>690</v>
      </c>
      <c r="F135" s="41" t="s">
        <v>743</v>
      </c>
      <c r="G135" s="53" t="s">
        <v>744</v>
      </c>
      <c r="H135" s="42">
        <v>239560</v>
      </c>
      <c r="I135" s="42">
        <v>33750</v>
      </c>
      <c r="J135" s="42">
        <v>18710</v>
      </c>
      <c r="K135" s="40" t="s">
        <v>741</v>
      </c>
      <c r="L135" s="169">
        <v>13</v>
      </c>
      <c r="M135" s="61"/>
      <c r="N135" s="61"/>
      <c r="O135" s="61"/>
      <c r="P135" s="61"/>
      <c r="Q135" s="61"/>
      <c r="R135" s="61"/>
      <c r="S135" s="61"/>
      <c r="T135" s="63"/>
      <c r="U135" s="63"/>
      <c r="V135" s="64"/>
      <c r="W135" s="61"/>
      <c r="X135" s="61"/>
      <c r="Y135" s="61"/>
      <c r="Z135" s="61"/>
      <c r="AA135" s="61"/>
      <c r="AB135" s="61"/>
      <c r="AC135" s="61"/>
      <c r="AD135" s="61"/>
      <c r="AE135" s="63"/>
      <c r="AF135" s="63"/>
      <c r="AG135" s="64"/>
      <c r="AH135" s="62"/>
      <c r="AK135" s="89"/>
      <c r="AL135" s="89"/>
    </row>
    <row r="136" spans="1:38" s="235" customFormat="1" ht="33.75" x14ac:dyDescent="0.25">
      <c r="A136" s="161">
        <v>133</v>
      </c>
      <c r="B136" s="241" t="s">
        <v>1035</v>
      </c>
      <c r="C136" s="237" t="s">
        <v>190</v>
      </c>
      <c r="D136" s="238" t="s">
        <v>240</v>
      </c>
      <c r="E136" s="238" t="s">
        <v>690</v>
      </c>
      <c r="F136" s="239" t="s">
        <v>1036</v>
      </c>
      <c r="G136" s="242" t="s">
        <v>1037</v>
      </c>
      <c r="H136" s="240">
        <v>171550</v>
      </c>
      <c r="I136" s="240">
        <v>28000</v>
      </c>
      <c r="J136" s="240">
        <v>13050</v>
      </c>
      <c r="K136" s="238" t="s">
        <v>260</v>
      </c>
      <c r="L136" s="244">
        <v>7</v>
      </c>
      <c r="M136" s="231"/>
      <c r="N136" s="231"/>
      <c r="O136" s="231"/>
      <c r="P136" s="231"/>
      <c r="Q136" s="231"/>
      <c r="R136" s="231"/>
      <c r="S136" s="231"/>
      <c r="T136" s="233"/>
      <c r="U136" s="233"/>
      <c r="V136" s="234"/>
      <c r="W136" s="231"/>
      <c r="X136" s="231"/>
      <c r="Y136" s="231"/>
      <c r="Z136" s="231"/>
      <c r="AA136" s="231"/>
      <c r="AB136" s="231"/>
      <c r="AC136" s="231"/>
      <c r="AD136" s="231"/>
      <c r="AE136" s="233"/>
      <c r="AF136" s="233"/>
      <c r="AG136" s="234"/>
      <c r="AH136" s="232"/>
      <c r="AK136" s="236"/>
      <c r="AL136" s="236"/>
    </row>
    <row r="137" spans="1:38" s="235" customFormat="1" ht="22.5" x14ac:dyDescent="0.25">
      <c r="A137" s="243">
        <v>134</v>
      </c>
      <c r="B137" s="241" t="s">
        <v>1032</v>
      </c>
      <c r="C137" s="237" t="s">
        <v>190</v>
      </c>
      <c r="D137" s="238" t="s">
        <v>240</v>
      </c>
      <c r="E137" s="238" t="s">
        <v>690</v>
      </c>
      <c r="F137" s="239" t="s">
        <v>1033</v>
      </c>
      <c r="G137" s="242" t="s">
        <v>1034</v>
      </c>
      <c r="H137" s="240">
        <v>25000</v>
      </c>
      <c r="I137" s="240"/>
      <c r="J137" s="240"/>
      <c r="K137" s="238" t="s">
        <v>269</v>
      </c>
      <c r="L137" s="244">
        <v>11</v>
      </c>
      <c r="M137" s="231"/>
      <c r="N137" s="231"/>
      <c r="O137" s="231"/>
      <c r="P137" s="231"/>
      <c r="Q137" s="231"/>
      <c r="R137" s="231"/>
      <c r="S137" s="231"/>
      <c r="T137" s="233"/>
      <c r="U137" s="233"/>
      <c r="V137" s="234"/>
      <c r="W137" s="231"/>
      <c r="X137" s="231"/>
      <c r="Y137" s="231"/>
      <c r="Z137" s="231"/>
      <c r="AA137" s="231"/>
      <c r="AB137" s="231"/>
      <c r="AC137" s="231"/>
      <c r="AD137" s="231"/>
      <c r="AE137" s="233"/>
      <c r="AF137" s="233"/>
      <c r="AG137" s="234"/>
      <c r="AH137" s="232"/>
      <c r="AK137" s="236"/>
      <c r="AL137" s="236"/>
    </row>
    <row r="138" spans="1:38" s="88" customFormat="1" ht="33.75" x14ac:dyDescent="0.25">
      <c r="A138" s="161">
        <v>135</v>
      </c>
      <c r="B138" s="39" t="s">
        <v>745</v>
      </c>
      <c r="C138" s="39" t="s">
        <v>746</v>
      </c>
      <c r="D138" s="40" t="s">
        <v>240</v>
      </c>
      <c r="E138" s="40" t="s">
        <v>747</v>
      </c>
      <c r="F138" s="41" t="s">
        <v>748</v>
      </c>
      <c r="G138" s="40" t="s">
        <v>749</v>
      </c>
      <c r="H138" s="42">
        <v>69260</v>
      </c>
      <c r="I138" s="42">
        <v>40000</v>
      </c>
      <c r="J138" s="42">
        <v>2660</v>
      </c>
      <c r="K138" s="40" t="s">
        <v>295</v>
      </c>
      <c r="L138" s="169">
        <v>7</v>
      </c>
      <c r="M138" s="61"/>
      <c r="N138" s="63"/>
      <c r="O138" s="63"/>
      <c r="P138" s="63"/>
      <c r="Q138" s="63"/>
      <c r="R138" s="62"/>
      <c r="S138" s="62"/>
      <c r="T138" s="63"/>
      <c r="U138" s="63"/>
      <c r="V138" s="64"/>
      <c r="W138" s="61"/>
      <c r="X138" s="61"/>
      <c r="Y138" s="63"/>
      <c r="Z138" s="63"/>
      <c r="AA138" s="63"/>
      <c r="AB138" s="65"/>
      <c r="AC138" s="63"/>
      <c r="AD138" s="62"/>
      <c r="AE138" s="63"/>
      <c r="AF138" s="63"/>
      <c r="AG138" s="64"/>
      <c r="AH138" s="62"/>
      <c r="AK138" s="89"/>
      <c r="AL138" s="89"/>
    </row>
    <row r="139" spans="1:38" s="88" customFormat="1" ht="22.5" x14ac:dyDescent="0.25">
      <c r="A139" s="243">
        <v>136</v>
      </c>
      <c r="B139" s="46" t="s">
        <v>750</v>
      </c>
      <c r="C139" s="39" t="s">
        <v>751</v>
      </c>
      <c r="D139" s="40" t="s">
        <v>240</v>
      </c>
      <c r="E139" s="40" t="s">
        <v>747</v>
      </c>
      <c r="F139" s="41" t="s">
        <v>752</v>
      </c>
      <c r="G139" s="40" t="s">
        <v>753</v>
      </c>
      <c r="H139" s="42">
        <v>82535</v>
      </c>
      <c r="I139" s="42">
        <v>20000</v>
      </c>
      <c r="J139" s="42">
        <v>5685</v>
      </c>
      <c r="K139" s="40" t="s">
        <v>295</v>
      </c>
      <c r="L139" s="169">
        <v>9</v>
      </c>
      <c r="M139" s="61"/>
      <c r="N139" s="61"/>
      <c r="O139" s="61"/>
      <c r="P139" s="63"/>
      <c r="Q139" s="63"/>
      <c r="R139" s="62"/>
      <c r="S139" s="62"/>
      <c r="T139" s="63"/>
      <c r="U139" s="63"/>
      <c r="V139" s="64"/>
      <c r="W139" s="61"/>
      <c r="X139" s="61"/>
      <c r="Y139" s="61"/>
      <c r="Z139" s="61"/>
      <c r="AA139" s="63"/>
      <c r="AB139" s="65"/>
      <c r="AC139" s="63"/>
      <c r="AD139" s="62"/>
      <c r="AE139" s="63"/>
      <c r="AF139" s="63"/>
      <c r="AG139" s="64"/>
      <c r="AH139" s="62"/>
      <c r="AK139" s="89"/>
      <c r="AL139" s="89"/>
    </row>
    <row r="140" spans="1:38" s="88" customFormat="1" ht="33.75" x14ac:dyDescent="0.25">
      <c r="A140" s="161">
        <v>137</v>
      </c>
      <c r="B140" s="46" t="s">
        <v>754</v>
      </c>
      <c r="C140" s="39" t="s">
        <v>755</v>
      </c>
      <c r="D140" s="40" t="s">
        <v>240</v>
      </c>
      <c r="E140" s="40" t="s">
        <v>747</v>
      </c>
      <c r="F140" s="41" t="s">
        <v>756</v>
      </c>
      <c r="G140" s="40" t="s">
        <v>757</v>
      </c>
      <c r="H140" s="42">
        <v>264500</v>
      </c>
      <c r="I140" s="42">
        <v>50000</v>
      </c>
      <c r="J140" s="42">
        <v>19500</v>
      </c>
      <c r="K140" s="40" t="s">
        <v>295</v>
      </c>
      <c r="L140" s="169">
        <v>9</v>
      </c>
      <c r="M140" s="61"/>
      <c r="N140" s="61"/>
      <c r="O140" s="61"/>
      <c r="P140" s="63"/>
      <c r="Q140" s="63"/>
      <c r="R140" s="62"/>
      <c r="S140" s="62"/>
      <c r="T140" s="63"/>
      <c r="U140" s="63"/>
      <c r="V140" s="64"/>
      <c r="W140" s="61"/>
      <c r="X140" s="61"/>
      <c r="Y140" s="61"/>
      <c r="Z140" s="61"/>
      <c r="AA140" s="63"/>
      <c r="AB140" s="65"/>
      <c r="AC140" s="63"/>
      <c r="AD140" s="62"/>
      <c r="AE140" s="63"/>
      <c r="AF140" s="63"/>
      <c r="AG140" s="64"/>
      <c r="AH140" s="62"/>
      <c r="AK140" s="89"/>
      <c r="AL140" s="89"/>
    </row>
    <row r="141" spans="1:38" s="88" customFormat="1" ht="22.5" x14ac:dyDescent="0.25">
      <c r="A141" s="243">
        <v>138</v>
      </c>
      <c r="B141" s="43" t="s">
        <v>758</v>
      </c>
      <c r="C141" s="39" t="s">
        <v>759</v>
      </c>
      <c r="D141" s="40" t="s">
        <v>240</v>
      </c>
      <c r="E141" s="40" t="s">
        <v>747</v>
      </c>
      <c r="F141" s="41" t="s">
        <v>760</v>
      </c>
      <c r="G141" s="40" t="s">
        <v>761</v>
      </c>
      <c r="H141" s="42">
        <v>225040</v>
      </c>
      <c r="I141" s="42">
        <v>27000</v>
      </c>
      <c r="J141" s="42">
        <v>13740</v>
      </c>
      <c r="K141" s="40" t="s">
        <v>251</v>
      </c>
      <c r="L141" s="169">
        <v>11</v>
      </c>
      <c r="M141" s="61"/>
      <c r="N141" s="61"/>
      <c r="O141" s="61"/>
      <c r="P141" s="61"/>
      <c r="Q141" s="61"/>
      <c r="R141" s="62"/>
      <c r="S141" s="62"/>
      <c r="T141" s="63"/>
      <c r="U141" s="63"/>
      <c r="V141" s="64"/>
      <c r="W141" s="61"/>
      <c r="X141" s="61"/>
      <c r="Y141" s="61"/>
      <c r="Z141" s="61"/>
      <c r="AA141" s="61"/>
      <c r="AB141" s="65"/>
      <c r="AC141" s="63"/>
      <c r="AD141" s="62"/>
      <c r="AE141" s="63"/>
      <c r="AF141" s="63"/>
      <c r="AG141" s="64"/>
      <c r="AH141" s="62"/>
      <c r="AK141" s="89"/>
      <c r="AL141" s="89"/>
    </row>
    <row r="142" spans="1:38" s="88" customFormat="1" ht="56.25" x14ac:dyDescent="0.25">
      <c r="A142" s="161">
        <v>139</v>
      </c>
      <c r="B142" s="43" t="s">
        <v>762</v>
      </c>
      <c r="C142" s="39" t="s">
        <v>763</v>
      </c>
      <c r="D142" s="40" t="s">
        <v>240</v>
      </c>
      <c r="E142" s="40" t="s">
        <v>747</v>
      </c>
      <c r="F142" s="41" t="s">
        <v>764</v>
      </c>
      <c r="G142" s="40" t="s">
        <v>765</v>
      </c>
      <c r="H142" s="42">
        <v>179665</v>
      </c>
      <c r="I142" s="42">
        <v>42000</v>
      </c>
      <c r="J142" s="42">
        <v>12515</v>
      </c>
      <c r="K142" s="40" t="s">
        <v>260</v>
      </c>
      <c r="L142" s="169">
        <v>11</v>
      </c>
      <c r="M142" s="61"/>
      <c r="N142" s="61"/>
      <c r="O142" s="61"/>
      <c r="P142" s="61"/>
      <c r="Q142" s="61"/>
      <c r="R142" s="62"/>
      <c r="S142" s="62"/>
      <c r="T142" s="63"/>
      <c r="U142" s="63"/>
      <c r="V142" s="64"/>
      <c r="W142" s="61"/>
      <c r="X142" s="61"/>
      <c r="Y142" s="61"/>
      <c r="Z142" s="61"/>
      <c r="AA142" s="61"/>
      <c r="AB142" s="65"/>
      <c r="AC142" s="63"/>
      <c r="AD142" s="62"/>
      <c r="AE142" s="63"/>
      <c r="AF142" s="63"/>
      <c r="AG142" s="64"/>
      <c r="AH142" s="62"/>
      <c r="AK142" s="89"/>
      <c r="AL142" s="89"/>
    </row>
    <row r="143" spans="1:38" s="88" customFormat="1" ht="33.75" x14ac:dyDescent="0.25">
      <c r="A143" s="243">
        <v>140</v>
      </c>
      <c r="B143" s="43" t="s">
        <v>766</v>
      </c>
      <c r="C143" s="44" t="s">
        <v>767</v>
      </c>
      <c r="D143" s="40" t="s">
        <v>240</v>
      </c>
      <c r="E143" s="40" t="s">
        <v>747</v>
      </c>
      <c r="F143" s="41" t="s">
        <v>768</v>
      </c>
      <c r="G143" s="40" t="s">
        <v>769</v>
      </c>
      <c r="H143" s="42">
        <v>25000</v>
      </c>
      <c r="I143" s="42"/>
      <c r="J143" s="42"/>
      <c r="K143" s="40" t="s">
        <v>269</v>
      </c>
      <c r="L143" s="169">
        <v>12</v>
      </c>
      <c r="M143" s="61"/>
      <c r="N143" s="61"/>
      <c r="O143" s="61"/>
      <c r="P143" s="61"/>
      <c r="Q143" s="61"/>
      <c r="R143" s="61"/>
      <c r="S143" s="62"/>
      <c r="T143" s="63"/>
      <c r="U143" s="63"/>
      <c r="V143" s="64"/>
      <c r="W143" s="61"/>
      <c r="X143" s="61"/>
      <c r="Y143" s="61"/>
      <c r="Z143" s="61"/>
      <c r="AA143" s="61"/>
      <c r="AB143" s="65"/>
      <c r="AC143" s="63"/>
      <c r="AD143" s="62"/>
      <c r="AE143" s="63"/>
      <c r="AF143" s="63"/>
      <c r="AG143" s="64"/>
      <c r="AH143" s="62"/>
      <c r="AK143" s="89"/>
      <c r="AL143" s="89"/>
    </row>
    <row r="144" spans="1:38" s="88" customFormat="1" ht="33.75" x14ac:dyDescent="0.25">
      <c r="A144" s="161">
        <v>141</v>
      </c>
      <c r="B144" s="43" t="s">
        <v>770</v>
      </c>
      <c r="C144" s="39" t="s">
        <v>771</v>
      </c>
      <c r="D144" s="40" t="s">
        <v>240</v>
      </c>
      <c r="E144" s="40" t="s">
        <v>747</v>
      </c>
      <c r="F144" s="41" t="s">
        <v>772</v>
      </c>
      <c r="G144" s="40" t="s">
        <v>773</v>
      </c>
      <c r="H144" s="42">
        <v>30000</v>
      </c>
      <c r="I144" s="42"/>
      <c r="J144" s="42"/>
      <c r="K144" s="40" t="s">
        <v>269</v>
      </c>
      <c r="L144" s="169">
        <v>13</v>
      </c>
      <c r="M144" s="61"/>
      <c r="N144" s="61"/>
      <c r="O144" s="61"/>
      <c r="P144" s="61"/>
      <c r="Q144" s="61"/>
      <c r="R144" s="61"/>
      <c r="S144" s="61"/>
      <c r="T144" s="63"/>
      <c r="U144" s="63"/>
      <c r="V144" s="64"/>
      <c r="W144" s="61"/>
      <c r="X144" s="61"/>
      <c r="Y144" s="61"/>
      <c r="Z144" s="61"/>
      <c r="AA144" s="61"/>
      <c r="AB144" s="61"/>
      <c r="AC144" s="61"/>
      <c r="AD144" s="61"/>
      <c r="AE144" s="63"/>
      <c r="AF144" s="63"/>
      <c r="AG144" s="64"/>
      <c r="AH144" s="62"/>
      <c r="AK144" s="89"/>
      <c r="AL144" s="89"/>
    </row>
    <row r="145" spans="1:38" s="88" customFormat="1" ht="33.75" x14ac:dyDescent="0.25">
      <c r="A145" s="243">
        <v>142</v>
      </c>
      <c r="B145" s="43" t="s">
        <v>774</v>
      </c>
      <c r="C145" s="39" t="s">
        <v>763</v>
      </c>
      <c r="D145" s="40" t="s">
        <v>240</v>
      </c>
      <c r="E145" s="40" t="s">
        <v>747</v>
      </c>
      <c r="F145" s="41" t="s">
        <v>775</v>
      </c>
      <c r="G145" s="40" t="s">
        <v>776</v>
      </c>
      <c r="H145" s="42">
        <v>221360</v>
      </c>
      <c r="I145" s="42">
        <v>48000</v>
      </c>
      <c r="J145" s="42">
        <v>15760</v>
      </c>
      <c r="K145" s="40" t="s">
        <v>260</v>
      </c>
      <c r="L145" s="169">
        <v>13</v>
      </c>
      <c r="M145" s="61"/>
      <c r="N145" s="61"/>
      <c r="O145" s="61"/>
      <c r="P145" s="61"/>
      <c r="Q145" s="61"/>
      <c r="R145" s="61"/>
      <c r="S145" s="61"/>
      <c r="T145" s="63"/>
      <c r="U145" s="63"/>
      <c r="V145" s="64"/>
      <c r="W145" s="61"/>
      <c r="X145" s="61"/>
      <c r="Y145" s="61"/>
      <c r="Z145" s="61"/>
      <c r="AA145" s="61"/>
      <c r="AB145" s="61"/>
      <c r="AC145" s="61"/>
      <c r="AD145" s="61"/>
      <c r="AE145" s="63"/>
      <c r="AF145" s="63"/>
      <c r="AG145" s="64"/>
      <c r="AH145" s="62"/>
      <c r="AK145" s="89"/>
      <c r="AL145" s="89"/>
    </row>
    <row r="146" spans="1:38" s="88" customFormat="1" ht="28.5" customHeight="1" x14ac:dyDescent="0.25">
      <c r="A146" s="161">
        <v>143</v>
      </c>
      <c r="B146" s="43" t="s">
        <v>777</v>
      </c>
      <c r="C146" s="39" t="s">
        <v>778</v>
      </c>
      <c r="D146" s="40" t="s">
        <v>240</v>
      </c>
      <c r="E146" s="40" t="s">
        <v>747</v>
      </c>
      <c r="F146" s="41" t="s">
        <v>779</v>
      </c>
      <c r="G146" s="40" t="s">
        <v>780</v>
      </c>
      <c r="H146" s="42">
        <v>168600</v>
      </c>
      <c r="I146" s="42">
        <v>30000</v>
      </c>
      <c r="J146" s="42">
        <v>12600</v>
      </c>
      <c r="K146" s="40" t="s">
        <v>781</v>
      </c>
      <c r="L146" s="169">
        <v>13</v>
      </c>
      <c r="M146" s="61"/>
      <c r="N146" s="61"/>
      <c r="O146" s="61"/>
      <c r="P146" s="61"/>
      <c r="Q146" s="61"/>
      <c r="R146" s="61"/>
      <c r="S146" s="61"/>
      <c r="T146" s="63"/>
      <c r="U146" s="63"/>
      <c r="V146" s="64"/>
      <c r="W146" s="61"/>
      <c r="X146" s="61"/>
      <c r="Y146" s="61"/>
      <c r="Z146" s="61"/>
      <c r="AA146" s="61"/>
      <c r="AB146" s="61"/>
      <c r="AC146" s="61"/>
      <c r="AD146" s="61"/>
      <c r="AE146" s="63"/>
      <c r="AF146" s="63"/>
      <c r="AG146" s="64"/>
      <c r="AH146" s="62"/>
      <c r="AK146" s="89"/>
      <c r="AL146" s="89"/>
    </row>
    <row r="147" spans="1:38" s="88" customFormat="1" ht="56.25" x14ac:dyDescent="0.25">
      <c r="A147" s="243">
        <v>144</v>
      </c>
      <c r="B147" s="173" t="s">
        <v>782</v>
      </c>
      <c r="C147" s="39" t="s">
        <v>783</v>
      </c>
      <c r="D147" s="40" t="s">
        <v>240</v>
      </c>
      <c r="E147" s="40" t="s">
        <v>784</v>
      </c>
      <c r="F147" s="41" t="s">
        <v>785</v>
      </c>
      <c r="G147" s="40" t="s">
        <v>786</v>
      </c>
      <c r="H147" s="42">
        <v>58420</v>
      </c>
      <c r="I147" s="42">
        <v>20000</v>
      </c>
      <c r="J147" s="42">
        <v>2220</v>
      </c>
      <c r="K147" s="40" t="s">
        <v>787</v>
      </c>
      <c r="L147" s="169">
        <v>12</v>
      </c>
      <c r="M147" s="61"/>
      <c r="N147" s="61"/>
      <c r="O147" s="61"/>
      <c r="P147" s="61"/>
      <c r="Q147" s="61"/>
      <c r="R147" s="61"/>
      <c r="S147" s="61"/>
      <c r="T147" s="63"/>
      <c r="U147" s="63"/>
      <c r="V147" s="64"/>
      <c r="W147" s="61"/>
      <c r="X147" s="61"/>
      <c r="Y147" s="61"/>
      <c r="Z147" s="61"/>
      <c r="AA147" s="61"/>
      <c r="AB147" s="61"/>
      <c r="AC147" s="61"/>
      <c r="AD147" s="61"/>
      <c r="AE147" s="63"/>
      <c r="AF147" s="63"/>
      <c r="AG147" s="64"/>
      <c r="AH147" s="62"/>
      <c r="AK147" s="89"/>
      <c r="AL147" s="89"/>
    </row>
    <row r="148" spans="1:38" ht="15.75" thickBot="1" x14ac:dyDescent="0.3">
      <c r="A148" s="179">
        <f>A147</f>
        <v>144</v>
      </c>
      <c r="B148" s="292" t="s">
        <v>16</v>
      </c>
      <c r="C148" s="293"/>
      <c r="D148" s="293"/>
      <c r="E148" s="293"/>
      <c r="F148" s="293"/>
      <c r="G148" s="293"/>
      <c r="H148" s="176">
        <f>SUM(H4:H147)</f>
        <v>28237016</v>
      </c>
      <c r="I148" s="176">
        <f>SUM(I4:I147)</f>
        <v>4491335</v>
      </c>
      <c r="J148" s="176">
        <f>SUM(J4:J147)</f>
        <v>1995345</v>
      </c>
      <c r="K148" s="177"/>
      <c r="L148" s="178"/>
    </row>
    <row r="151" spans="1:38" ht="16.5" thickBot="1" x14ac:dyDescent="0.3">
      <c r="A151" s="276" t="s">
        <v>845</v>
      </c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5"/>
      <c r="AL151" s="85"/>
    </row>
    <row r="152" spans="1:38" ht="57" customHeight="1" x14ac:dyDescent="0.25">
      <c r="A152" s="284" t="s">
        <v>1</v>
      </c>
      <c r="B152" s="265" t="s">
        <v>2</v>
      </c>
      <c r="C152" s="265" t="s">
        <v>3</v>
      </c>
      <c r="D152" s="265" t="s">
        <v>4</v>
      </c>
      <c r="E152" s="265" t="s">
        <v>5</v>
      </c>
      <c r="F152" s="280" t="s">
        <v>19</v>
      </c>
      <c r="G152" s="282" t="s">
        <v>7</v>
      </c>
      <c r="H152" s="271" t="s">
        <v>8</v>
      </c>
      <c r="I152" s="271" t="s">
        <v>789</v>
      </c>
      <c r="J152" s="271" t="s">
        <v>790</v>
      </c>
      <c r="K152" s="265" t="s">
        <v>791</v>
      </c>
      <c r="L152" s="267" t="s">
        <v>9</v>
      </c>
      <c r="M152" s="93"/>
      <c r="N152" s="92"/>
      <c r="O152" s="92"/>
      <c r="P152" s="92"/>
      <c r="Q152" s="92"/>
      <c r="R152" s="92"/>
      <c r="S152" s="92"/>
      <c r="T152" s="92"/>
      <c r="U152" s="92"/>
      <c r="V152" s="92"/>
      <c r="W152" s="263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60"/>
      <c r="AI152" s="81"/>
      <c r="AJ152" s="81"/>
      <c r="AK152" s="70"/>
      <c r="AL152" s="94"/>
    </row>
    <row r="153" spans="1:38" x14ac:dyDescent="0.25">
      <c r="A153" s="294"/>
      <c r="B153" s="295"/>
      <c r="C153" s="295"/>
      <c r="D153" s="295"/>
      <c r="E153" s="295"/>
      <c r="F153" s="295"/>
      <c r="G153" s="295"/>
      <c r="H153" s="296"/>
      <c r="I153" s="296"/>
      <c r="J153" s="295"/>
      <c r="K153" s="266"/>
      <c r="L153" s="268"/>
      <c r="M153" s="59"/>
      <c r="N153" s="57"/>
      <c r="O153" s="57"/>
      <c r="P153" s="57"/>
      <c r="Q153" s="57"/>
      <c r="R153" s="58"/>
      <c r="S153" s="58"/>
      <c r="T153" s="58"/>
      <c r="U153" s="58"/>
      <c r="V153" s="58"/>
      <c r="W153" s="59"/>
      <c r="X153" s="59"/>
      <c r="Y153" s="57"/>
      <c r="Z153" s="57"/>
      <c r="AA153" s="57"/>
      <c r="AB153" s="57"/>
      <c r="AC153" s="57"/>
      <c r="AD153" s="58"/>
      <c r="AE153" s="58"/>
      <c r="AF153" s="58"/>
      <c r="AG153" s="60"/>
      <c r="AH153" s="95"/>
      <c r="AI153" s="81"/>
      <c r="AJ153" s="81"/>
      <c r="AK153" s="70"/>
      <c r="AL153" s="94"/>
    </row>
    <row r="154" spans="1:38" s="90" customFormat="1" ht="33.75" x14ac:dyDescent="0.25">
      <c r="A154" s="180">
        <f t="shared" ref="A154:A167" si="0">A153+1</f>
        <v>1</v>
      </c>
      <c r="B154" s="39" t="s">
        <v>792</v>
      </c>
      <c r="C154" s="51" t="s">
        <v>793</v>
      </c>
      <c r="D154" s="40" t="s">
        <v>240</v>
      </c>
      <c r="E154" s="40" t="s">
        <v>292</v>
      </c>
      <c r="F154" s="67" t="s">
        <v>794</v>
      </c>
      <c r="G154" s="40" t="s">
        <v>795</v>
      </c>
      <c r="H154" s="42">
        <f>316824+1316</f>
        <v>318140</v>
      </c>
      <c r="I154" s="42">
        <v>118801</v>
      </c>
      <c r="J154" s="42">
        <v>28801</v>
      </c>
      <c r="K154" s="68" t="s">
        <v>796</v>
      </c>
      <c r="L154" s="181">
        <v>7</v>
      </c>
      <c r="M154" s="61"/>
      <c r="N154" s="63"/>
      <c r="O154" s="63"/>
      <c r="P154" s="63"/>
      <c r="Q154" s="63"/>
      <c r="R154" s="62"/>
      <c r="S154" s="62"/>
      <c r="T154" s="62"/>
      <c r="U154" s="96"/>
      <c r="V154" s="64"/>
      <c r="W154" s="61"/>
      <c r="X154" s="61"/>
      <c r="Y154" s="63"/>
      <c r="Z154" s="63"/>
      <c r="AA154" s="63"/>
      <c r="AB154" s="63"/>
      <c r="AC154" s="63"/>
      <c r="AD154" s="62"/>
      <c r="AE154" s="71"/>
      <c r="AF154" s="96"/>
      <c r="AG154" s="61"/>
      <c r="AH154" s="62"/>
      <c r="AI154" s="96"/>
      <c r="AJ154" s="96"/>
      <c r="AK154" s="57"/>
      <c r="AL154" s="97"/>
    </row>
    <row r="155" spans="1:38" s="90" customFormat="1" ht="22.5" x14ac:dyDescent="0.25">
      <c r="A155" s="182">
        <f t="shared" si="0"/>
        <v>2</v>
      </c>
      <c r="B155" s="69" t="s">
        <v>797</v>
      </c>
      <c r="C155" s="39" t="s">
        <v>798</v>
      </c>
      <c r="D155" s="40" t="s">
        <v>240</v>
      </c>
      <c r="E155" s="40" t="s">
        <v>292</v>
      </c>
      <c r="F155" s="67" t="s">
        <v>799</v>
      </c>
      <c r="G155" s="40" t="s">
        <v>800</v>
      </c>
      <c r="H155" s="42">
        <v>2873088</v>
      </c>
      <c r="I155" s="42">
        <v>0</v>
      </c>
      <c r="J155" s="42">
        <v>261191</v>
      </c>
      <c r="K155" s="68" t="s">
        <v>796</v>
      </c>
      <c r="L155" s="181">
        <v>9</v>
      </c>
      <c r="M155" s="61"/>
      <c r="N155" s="61"/>
      <c r="O155" s="61"/>
      <c r="P155" s="63"/>
      <c r="Q155" s="63"/>
      <c r="R155" s="62"/>
      <c r="S155" s="62"/>
      <c r="T155" s="62"/>
      <c r="U155" s="96"/>
      <c r="V155" s="64"/>
      <c r="W155" s="61"/>
      <c r="X155" s="61"/>
      <c r="Y155" s="61"/>
      <c r="Z155" s="61"/>
      <c r="AA155" s="63"/>
      <c r="AB155" s="63"/>
      <c r="AC155" s="63"/>
      <c r="AD155" s="62"/>
      <c r="AE155" s="71"/>
      <c r="AF155" s="96"/>
      <c r="AG155" s="61"/>
      <c r="AH155" s="62"/>
      <c r="AI155" s="96"/>
      <c r="AJ155" s="96"/>
      <c r="AK155" s="57"/>
      <c r="AL155" s="97"/>
    </row>
    <row r="156" spans="1:38" s="90" customFormat="1" ht="22.5" x14ac:dyDescent="0.25">
      <c r="A156" s="182">
        <f t="shared" si="0"/>
        <v>3</v>
      </c>
      <c r="B156" s="69" t="s">
        <v>801</v>
      </c>
      <c r="C156" s="39" t="s">
        <v>802</v>
      </c>
      <c r="D156" s="40" t="s">
        <v>240</v>
      </c>
      <c r="E156" s="40" t="s">
        <v>292</v>
      </c>
      <c r="F156" s="67" t="s">
        <v>803</v>
      </c>
      <c r="G156" s="40" t="s">
        <v>804</v>
      </c>
      <c r="H156" s="42">
        <v>4449987</v>
      </c>
      <c r="I156" s="42"/>
      <c r="J156" s="42">
        <v>404544</v>
      </c>
      <c r="K156" s="68" t="s">
        <v>796</v>
      </c>
      <c r="L156" s="181">
        <v>10</v>
      </c>
      <c r="M156" s="61"/>
      <c r="N156" s="61"/>
      <c r="O156" s="61"/>
      <c r="P156" s="61"/>
      <c r="Q156" s="63"/>
      <c r="R156" s="62"/>
      <c r="S156" s="62"/>
      <c r="T156" s="62"/>
      <c r="U156" s="96"/>
      <c r="V156" s="64"/>
      <c r="W156" s="61"/>
      <c r="X156" s="61"/>
      <c r="Y156" s="61"/>
      <c r="Z156" s="61"/>
      <c r="AA156" s="61"/>
      <c r="AB156" s="63"/>
      <c r="AC156" s="63"/>
      <c r="AD156" s="62"/>
      <c r="AE156" s="71"/>
      <c r="AF156" s="96"/>
      <c r="AG156" s="61"/>
      <c r="AH156" s="62"/>
      <c r="AI156" s="96"/>
      <c r="AJ156" s="96"/>
      <c r="AK156" s="57"/>
      <c r="AL156" s="97"/>
    </row>
    <row r="157" spans="1:38" s="90" customFormat="1" ht="45" x14ac:dyDescent="0.25">
      <c r="A157" s="182">
        <f t="shared" si="0"/>
        <v>4</v>
      </c>
      <c r="B157" s="39" t="s">
        <v>805</v>
      </c>
      <c r="C157" s="39" t="s">
        <v>806</v>
      </c>
      <c r="D157" s="40" t="s">
        <v>240</v>
      </c>
      <c r="E157" s="40" t="s">
        <v>330</v>
      </c>
      <c r="F157" s="67" t="s">
        <v>807</v>
      </c>
      <c r="G157" s="40" t="s">
        <v>808</v>
      </c>
      <c r="H157" s="42">
        <v>842882</v>
      </c>
      <c r="I157" s="42">
        <v>359372.79999999999</v>
      </c>
      <c r="J157" s="42">
        <v>18579.599999999999</v>
      </c>
      <c r="K157" s="68" t="s">
        <v>796</v>
      </c>
      <c r="L157" s="181">
        <v>6</v>
      </c>
      <c r="M157" s="63"/>
      <c r="N157" s="63"/>
      <c r="O157" s="63"/>
      <c r="P157" s="63"/>
      <c r="Q157" s="63"/>
      <c r="R157" s="62"/>
      <c r="S157" s="62"/>
      <c r="T157" s="62"/>
      <c r="U157" s="96"/>
      <c r="V157" s="64"/>
      <c r="W157" s="61"/>
      <c r="X157" s="63"/>
      <c r="Y157" s="63"/>
      <c r="Z157" s="63"/>
      <c r="AA157" s="63"/>
      <c r="AB157" s="63"/>
      <c r="AC157" s="63"/>
      <c r="AD157" s="62"/>
      <c r="AE157" s="71"/>
      <c r="AF157" s="96"/>
      <c r="AG157" s="61"/>
      <c r="AH157" s="62"/>
      <c r="AI157" s="96"/>
      <c r="AJ157" s="96"/>
      <c r="AK157" s="57"/>
      <c r="AL157" s="97"/>
    </row>
    <row r="158" spans="1:38" s="90" customFormat="1" ht="22.5" x14ac:dyDescent="0.25">
      <c r="A158" s="182">
        <f t="shared" si="0"/>
        <v>5</v>
      </c>
      <c r="B158" s="39" t="s">
        <v>809</v>
      </c>
      <c r="C158" s="39" t="s">
        <v>81</v>
      </c>
      <c r="D158" s="40" t="s">
        <v>240</v>
      </c>
      <c r="E158" s="40" t="s">
        <v>330</v>
      </c>
      <c r="F158" s="67" t="s">
        <v>810</v>
      </c>
      <c r="G158" s="40" t="s">
        <v>811</v>
      </c>
      <c r="H158" s="42">
        <f>17445119+2820+8460+8460+8460+5640</f>
        <v>17478959</v>
      </c>
      <c r="I158" s="42">
        <v>471528</v>
      </c>
      <c r="J158" s="42">
        <v>500000</v>
      </c>
      <c r="K158" s="68" t="s">
        <v>796</v>
      </c>
      <c r="L158" s="181">
        <v>6</v>
      </c>
      <c r="M158" s="63"/>
      <c r="N158" s="63"/>
      <c r="O158" s="63"/>
      <c r="P158" s="63"/>
      <c r="Q158" s="63"/>
      <c r="R158" s="62"/>
      <c r="S158" s="62"/>
      <c r="T158" s="62"/>
      <c r="U158" s="96"/>
      <c r="V158" s="64"/>
      <c r="W158" s="61"/>
      <c r="X158" s="63"/>
      <c r="Y158" s="63"/>
      <c r="Z158" s="63"/>
      <c r="AA158" s="63"/>
      <c r="AB158" s="63"/>
      <c r="AC158" s="63"/>
      <c r="AD158" s="62"/>
      <c r="AE158" s="71"/>
      <c r="AF158" s="96"/>
      <c r="AG158" s="61"/>
      <c r="AH158" s="62"/>
      <c r="AI158" s="96"/>
      <c r="AJ158" s="96"/>
      <c r="AK158" s="57"/>
      <c r="AL158" s="97"/>
    </row>
    <row r="159" spans="1:38" s="90" customFormat="1" ht="22.5" x14ac:dyDescent="0.25">
      <c r="A159" s="182">
        <f t="shared" si="0"/>
        <v>6</v>
      </c>
      <c r="B159" s="39" t="s">
        <v>812</v>
      </c>
      <c r="C159" s="39" t="s">
        <v>81</v>
      </c>
      <c r="D159" s="40" t="s">
        <v>240</v>
      </c>
      <c r="E159" s="40" t="s">
        <v>330</v>
      </c>
      <c r="F159" s="67" t="s">
        <v>813</v>
      </c>
      <c r="G159" s="40" t="s">
        <v>811</v>
      </c>
      <c r="H159" s="42">
        <f>26657422+10740+4708.58+10740+10740+10740</f>
        <v>26705090.579999998</v>
      </c>
      <c r="I159" s="42">
        <v>547914</v>
      </c>
      <c r="J159" s="42">
        <v>500000</v>
      </c>
      <c r="K159" s="68" t="s">
        <v>796</v>
      </c>
      <c r="L159" s="181">
        <v>6</v>
      </c>
      <c r="M159" s="63"/>
      <c r="N159" s="63"/>
      <c r="O159" s="63"/>
      <c r="P159" s="63"/>
      <c r="Q159" s="63"/>
      <c r="R159" s="62"/>
      <c r="S159" s="62"/>
      <c r="T159" s="62"/>
      <c r="U159" s="96"/>
      <c r="V159" s="64"/>
      <c r="W159" s="61"/>
      <c r="X159" s="63"/>
      <c r="Y159" s="63"/>
      <c r="Z159" s="63"/>
      <c r="AA159" s="63"/>
      <c r="AB159" s="63"/>
      <c r="AC159" s="63"/>
      <c r="AD159" s="62"/>
      <c r="AE159" s="71"/>
      <c r="AF159" s="96"/>
      <c r="AG159" s="61"/>
      <c r="AH159" s="62"/>
      <c r="AI159" s="96"/>
      <c r="AJ159" s="96"/>
      <c r="AK159" s="57"/>
      <c r="AL159" s="97"/>
    </row>
    <row r="160" spans="1:38" s="90" customFormat="1" ht="22.5" x14ac:dyDescent="0.25">
      <c r="A160" s="182">
        <f t="shared" si="0"/>
        <v>7</v>
      </c>
      <c r="B160" s="46" t="s">
        <v>814</v>
      </c>
      <c r="C160" s="39" t="s">
        <v>815</v>
      </c>
      <c r="D160" s="40" t="s">
        <v>240</v>
      </c>
      <c r="E160" s="40" t="s">
        <v>330</v>
      </c>
      <c r="F160" s="67" t="s">
        <v>816</v>
      </c>
      <c r="G160" s="40" t="s">
        <v>817</v>
      </c>
      <c r="H160" s="42">
        <f>18438713+6900</f>
        <v>18445613</v>
      </c>
      <c r="I160" s="42">
        <v>0</v>
      </c>
      <c r="J160" s="42">
        <v>1000000</v>
      </c>
      <c r="K160" s="68" t="s">
        <v>796</v>
      </c>
      <c r="L160" s="181">
        <v>8</v>
      </c>
      <c r="M160" s="61"/>
      <c r="N160" s="61"/>
      <c r="O160" s="63"/>
      <c r="P160" s="63"/>
      <c r="Q160" s="63"/>
      <c r="R160" s="62"/>
      <c r="S160" s="62"/>
      <c r="T160" s="62"/>
      <c r="U160" s="98"/>
      <c r="V160" s="64"/>
      <c r="W160" s="61"/>
      <c r="X160" s="61"/>
      <c r="Y160" s="61"/>
      <c r="Z160" s="63"/>
      <c r="AA160" s="63"/>
      <c r="AB160" s="63"/>
      <c r="AC160" s="63"/>
      <c r="AD160" s="62"/>
      <c r="AE160" s="71"/>
      <c r="AF160" s="96"/>
      <c r="AG160" s="61"/>
      <c r="AH160" s="62"/>
      <c r="AI160" s="96"/>
      <c r="AJ160" s="96"/>
      <c r="AK160" s="57"/>
      <c r="AL160" s="97"/>
    </row>
    <row r="161" spans="1:38" s="90" customFormat="1" ht="22.5" x14ac:dyDescent="0.25">
      <c r="A161" s="182">
        <f t="shared" si="0"/>
        <v>8</v>
      </c>
      <c r="B161" s="46" t="s">
        <v>818</v>
      </c>
      <c r="C161" s="39" t="s">
        <v>819</v>
      </c>
      <c r="D161" s="40" t="s">
        <v>240</v>
      </c>
      <c r="E161" s="40" t="s">
        <v>330</v>
      </c>
      <c r="F161" s="67" t="s">
        <v>820</v>
      </c>
      <c r="G161" s="40" t="s">
        <v>821</v>
      </c>
      <c r="H161" s="42">
        <v>14654999</v>
      </c>
      <c r="I161" s="42"/>
      <c r="J161" s="42">
        <v>1000000</v>
      </c>
      <c r="K161" s="68" t="s">
        <v>796</v>
      </c>
      <c r="L161" s="181">
        <v>12</v>
      </c>
      <c r="M161" s="61"/>
      <c r="N161" s="61"/>
      <c r="O161" s="63"/>
      <c r="P161" s="63"/>
      <c r="Q161" s="63"/>
      <c r="R161" s="63"/>
      <c r="S161" s="62"/>
      <c r="T161" s="62"/>
      <c r="U161" s="96"/>
      <c r="V161" s="64"/>
      <c r="W161" s="61"/>
      <c r="X161" s="61"/>
      <c r="Y161" s="61"/>
      <c r="Z161" s="61"/>
      <c r="AA161" s="61"/>
      <c r="AB161" s="61"/>
      <c r="AC161" s="61"/>
      <c r="AD161" s="62"/>
      <c r="AE161" s="72"/>
      <c r="AF161" s="99"/>
      <c r="AG161" s="61"/>
      <c r="AH161" s="62"/>
      <c r="AI161" s="96"/>
      <c r="AJ161" s="96"/>
      <c r="AK161" s="57"/>
      <c r="AL161" s="97"/>
    </row>
    <row r="162" spans="1:38" s="90" customFormat="1" ht="22.5" x14ac:dyDescent="0.25">
      <c r="A162" s="182">
        <f t="shared" si="0"/>
        <v>9</v>
      </c>
      <c r="B162" s="46" t="s">
        <v>822</v>
      </c>
      <c r="C162" s="39" t="s">
        <v>815</v>
      </c>
      <c r="D162" s="40" t="s">
        <v>240</v>
      </c>
      <c r="E162" s="40" t="s">
        <v>330</v>
      </c>
      <c r="F162" s="67" t="s">
        <v>823</v>
      </c>
      <c r="G162" s="40" t="s">
        <v>824</v>
      </c>
      <c r="H162" s="42">
        <v>17408582</v>
      </c>
      <c r="I162" s="42"/>
      <c r="J162" s="42">
        <v>1000000</v>
      </c>
      <c r="K162" s="68" t="s">
        <v>796</v>
      </c>
      <c r="L162" s="181">
        <v>13</v>
      </c>
      <c r="M162" s="61"/>
      <c r="N162" s="61"/>
      <c r="O162" s="63"/>
      <c r="P162" s="63"/>
      <c r="Q162" s="63"/>
      <c r="R162" s="63"/>
      <c r="S162" s="63"/>
      <c r="T162" s="62"/>
      <c r="U162" s="96"/>
      <c r="V162" s="64"/>
      <c r="W162" s="61"/>
      <c r="X162" s="61"/>
      <c r="Y162" s="61"/>
      <c r="Z162" s="61"/>
      <c r="AA162" s="61"/>
      <c r="AB162" s="61"/>
      <c r="AC162" s="61"/>
      <c r="AD162" s="61"/>
      <c r="AE162" s="72"/>
      <c r="AF162" s="99"/>
      <c r="AG162" s="61"/>
      <c r="AH162" s="62"/>
      <c r="AI162" s="96"/>
      <c r="AJ162" s="96"/>
      <c r="AK162" s="57"/>
      <c r="AL162" s="97"/>
    </row>
    <row r="163" spans="1:38" s="90" customFormat="1" ht="22.5" x14ac:dyDescent="0.25">
      <c r="A163" s="182">
        <f t="shared" si="0"/>
        <v>10</v>
      </c>
      <c r="B163" s="46" t="s">
        <v>825</v>
      </c>
      <c r="C163" s="39" t="s">
        <v>826</v>
      </c>
      <c r="D163" s="40" t="s">
        <v>240</v>
      </c>
      <c r="E163" s="40" t="s">
        <v>110</v>
      </c>
      <c r="F163" s="67" t="s">
        <v>827</v>
      </c>
      <c r="G163" s="40" t="s">
        <v>828</v>
      </c>
      <c r="H163" s="42">
        <f>4345811.3+130712.5+49384.2+79650+49384.2+79650+49384.2+49384.2+27825+49384.2+22200+49384.2+16650+49384.3</f>
        <v>5048188.3000000007</v>
      </c>
      <c r="I163" s="42">
        <v>379337.5</v>
      </c>
      <c r="J163" s="42">
        <v>395073.8</v>
      </c>
      <c r="K163" s="68" t="s">
        <v>796</v>
      </c>
      <c r="L163" s="181">
        <v>5</v>
      </c>
      <c r="M163" s="63"/>
      <c r="N163" s="63"/>
      <c r="O163" s="63"/>
      <c r="P163" s="63"/>
      <c r="Q163" s="63"/>
      <c r="R163" s="62"/>
      <c r="S163" s="62"/>
      <c r="T163" s="62"/>
      <c r="U163" s="96"/>
      <c r="V163" s="64"/>
      <c r="W163" s="63"/>
      <c r="X163" s="63"/>
      <c r="Y163" s="63"/>
      <c r="Z163" s="63"/>
      <c r="AA163" s="63"/>
      <c r="AB163" s="63"/>
      <c r="AC163" s="63"/>
      <c r="AD163" s="62"/>
      <c r="AE163" s="71"/>
      <c r="AF163" s="96"/>
      <c r="AG163" s="61"/>
      <c r="AH163" s="62"/>
      <c r="AI163" s="96"/>
      <c r="AJ163" s="96"/>
      <c r="AK163" s="57"/>
      <c r="AL163" s="97"/>
    </row>
    <row r="164" spans="1:38" s="90" customFormat="1" ht="33.75" x14ac:dyDescent="0.25">
      <c r="A164" s="182">
        <f t="shared" si="0"/>
        <v>11</v>
      </c>
      <c r="B164" s="69" t="s">
        <v>829</v>
      </c>
      <c r="C164" s="39" t="s">
        <v>830</v>
      </c>
      <c r="D164" s="40" t="s">
        <v>240</v>
      </c>
      <c r="E164" s="40" t="s">
        <v>110</v>
      </c>
      <c r="F164" s="67" t="s">
        <v>831</v>
      </c>
      <c r="G164" s="40" t="s">
        <v>832</v>
      </c>
      <c r="H164" s="42">
        <v>1289315</v>
      </c>
      <c r="I164" s="42"/>
      <c r="J164" s="42">
        <v>117210</v>
      </c>
      <c r="K164" s="68" t="s">
        <v>796</v>
      </c>
      <c r="L164" s="181">
        <v>10</v>
      </c>
      <c r="M164" s="61"/>
      <c r="N164" s="61"/>
      <c r="O164" s="61"/>
      <c r="P164" s="61"/>
      <c r="Q164" s="63"/>
      <c r="R164" s="62"/>
      <c r="S164" s="62"/>
      <c r="T164" s="62"/>
      <c r="U164" s="96"/>
      <c r="V164" s="64"/>
      <c r="W164" s="61"/>
      <c r="X164" s="61"/>
      <c r="Y164" s="61"/>
      <c r="Z164" s="61"/>
      <c r="AA164" s="61"/>
      <c r="AB164" s="63"/>
      <c r="AC164" s="63"/>
      <c r="AD164" s="62"/>
      <c r="AE164" s="71"/>
      <c r="AF164" s="96"/>
      <c r="AG164" s="61"/>
      <c r="AH164" s="62"/>
      <c r="AI164" s="96"/>
      <c r="AJ164" s="96"/>
      <c r="AK164" s="57"/>
      <c r="AL164" s="97"/>
    </row>
    <row r="165" spans="1:38" s="90" customFormat="1" ht="22.5" x14ac:dyDescent="0.25">
      <c r="A165" s="182">
        <f t="shared" si="0"/>
        <v>12</v>
      </c>
      <c r="B165" s="43" t="s">
        <v>833</v>
      </c>
      <c r="C165" s="39" t="s">
        <v>834</v>
      </c>
      <c r="D165" s="40" t="s">
        <v>240</v>
      </c>
      <c r="E165" s="40" t="s">
        <v>110</v>
      </c>
      <c r="F165" s="67" t="s">
        <v>835</v>
      </c>
      <c r="G165" s="40" t="s">
        <v>836</v>
      </c>
      <c r="H165" s="42">
        <v>1025281</v>
      </c>
      <c r="I165" s="42">
        <v>217900</v>
      </c>
      <c r="J165" s="42">
        <v>93206</v>
      </c>
      <c r="K165" s="68" t="s">
        <v>796</v>
      </c>
      <c r="L165" s="181">
        <v>11</v>
      </c>
      <c r="M165" s="61"/>
      <c r="N165" s="61"/>
      <c r="O165" s="61"/>
      <c r="P165" s="61"/>
      <c r="Q165" s="63"/>
      <c r="R165" s="62"/>
      <c r="S165" s="62"/>
      <c r="T165" s="62"/>
      <c r="U165" s="96"/>
      <c r="V165" s="64"/>
      <c r="W165" s="61"/>
      <c r="X165" s="61"/>
      <c r="Y165" s="61"/>
      <c r="Z165" s="61"/>
      <c r="AA165" s="61"/>
      <c r="AB165" s="63"/>
      <c r="AC165" s="63"/>
      <c r="AD165" s="62"/>
      <c r="AE165" s="71"/>
      <c r="AF165" s="96"/>
      <c r="AG165" s="61"/>
      <c r="AH165" s="62"/>
      <c r="AI165" s="96"/>
      <c r="AJ165" s="96"/>
      <c r="AK165" s="57"/>
      <c r="AL165" s="97"/>
    </row>
    <row r="166" spans="1:38" s="90" customFormat="1" ht="45" x14ac:dyDescent="0.25">
      <c r="A166" s="182">
        <f t="shared" si="0"/>
        <v>13</v>
      </c>
      <c r="B166" s="39" t="s">
        <v>837</v>
      </c>
      <c r="C166" s="39" t="s">
        <v>838</v>
      </c>
      <c r="D166" s="40" t="s">
        <v>240</v>
      </c>
      <c r="E166" s="40" t="s">
        <v>640</v>
      </c>
      <c r="F166" s="67" t="s">
        <v>839</v>
      </c>
      <c r="G166" s="40" t="s">
        <v>840</v>
      </c>
      <c r="H166" s="42">
        <v>371235</v>
      </c>
      <c r="I166" s="42">
        <v>57840</v>
      </c>
      <c r="J166" s="42">
        <v>32395</v>
      </c>
      <c r="K166" s="68" t="s">
        <v>796</v>
      </c>
      <c r="L166" s="181">
        <v>6</v>
      </c>
      <c r="M166" s="61"/>
      <c r="N166" s="63"/>
      <c r="O166" s="63"/>
      <c r="P166" s="63"/>
      <c r="Q166" s="63"/>
      <c r="R166" s="62"/>
      <c r="S166" s="62"/>
      <c r="T166" s="62"/>
      <c r="U166" s="96"/>
      <c r="V166" s="64"/>
      <c r="W166" s="61"/>
      <c r="X166" s="61"/>
      <c r="Y166" s="63"/>
      <c r="Z166" s="63"/>
      <c r="AA166" s="63"/>
      <c r="AB166" s="63"/>
      <c r="AC166" s="63"/>
      <c r="AD166" s="62"/>
      <c r="AE166" s="71"/>
      <c r="AF166" s="96"/>
      <c r="AG166" s="61"/>
      <c r="AH166" s="62"/>
      <c r="AI166" s="96"/>
      <c r="AJ166" s="96"/>
      <c r="AK166" s="57"/>
      <c r="AL166" s="97"/>
    </row>
    <row r="167" spans="1:38" s="90" customFormat="1" ht="22.5" x14ac:dyDescent="0.25">
      <c r="A167" s="182">
        <f t="shared" si="0"/>
        <v>14</v>
      </c>
      <c r="B167" s="46" t="s">
        <v>841</v>
      </c>
      <c r="C167" s="39" t="s">
        <v>842</v>
      </c>
      <c r="D167" s="40" t="s">
        <v>240</v>
      </c>
      <c r="E167" s="40" t="s">
        <v>747</v>
      </c>
      <c r="F167" s="67" t="s">
        <v>843</v>
      </c>
      <c r="G167" s="40" t="s">
        <v>844</v>
      </c>
      <c r="H167" s="42">
        <v>1329322</v>
      </c>
      <c r="I167" s="42">
        <v>159370</v>
      </c>
      <c r="J167" s="42">
        <v>120846</v>
      </c>
      <c r="K167" s="68" t="s">
        <v>796</v>
      </c>
      <c r="L167" s="181">
        <v>9</v>
      </c>
      <c r="M167" s="61"/>
      <c r="N167" s="61"/>
      <c r="O167" s="61"/>
      <c r="P167" s="63"/>
      <c r="Q167" s="63"/>
      <c r="R167" s="62"/>
      <c r="S167" s="62"/>
      <c r="T167" s="62"/>
      <c r="U167" s="96"/>
      <c r="V167" s="64"/>
      <c r="W167" s="61"/>
      <c r="X167" s="61"/>
      <c r="Y167" s="61"/>
      <c r="Z167" s="61"/>
      <c r="AA167" s="63"/>
      <c r="AB167" s="63"/>
      <c r="AC167" s="63"/>
      <c r="AD167" s="62"/>
      <c r="AE167" s="71"/>
      <c r="AF167" s="96"/>
      <c r="AG167" s="61"/>
      <c r="AH167" s="62"/>
      <c r="AI167" s="96"/>
      <c r="AJ167" s="96"/>
      <c r="AK167" s="57"/>
      <c r="AL167" s="97"/>
    </row>
    <row r="168" spans="1:38" ht="15.75" thickBot="1" x14ac:dyDescent="0.3">
      <c r="A168" s="183">
        <f>A167</f>
        <v>14</v>
      </c>
      <c r="B168" s="274" t="s">
        <v>16</v>
      </c>
      <c r="C168" s="275"/>
      <c r="D168" s="275"/>
      <c r="E168" s="275"/>
      <c r="F168" s="275"/>
      <c r="G168" s="275"/>
      <c r="H168" s="176">
        <f>SUM(H154:H167)</f>
        <v>112240681.88</v>
      </c>
      <c r="I168" s="176">
        <f>SUM(I154:I167)</f>
        <v>2312063.2999999998</v>
      </c>
      <c r="J168" s="176">
        <f>SUM(J154:J167)</f>
        <v>5471846.3999999994</v>
      </c>
      <c r="K168" s="174"/>
      <c r="L168" s="175"/>
    </row>
    <row r="175" spans="1:38" ht="16.5" thickBot="1" x14ac:dyDescent="0.3">
      <c r="A175" s="286" t="s">
        <v>1027</v>
      </c>
      <c r="B175" s="286"/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14"/>
      <c r="W175" s="14"/>
      <c r="X175" s="14"/>
    </row>
    <row r="176" spans="1:38" ht="15.75" customHeight="1" thickTop="1" x14ac:dyDescent="0.25">
      <c r="A176" s="287" t="s">
        <v>1</v>
      </c>
      <c r="B176" s="289" t="s">
        <v>2</v>
      </c>
      <c r="C176" s="289" t="s">
        <v>3</v>
      </c>
      <c r="D176" s="259" t="s">
        <v>4</v>
      </c>
      <c r="E176" s="259" t="s">
        <v>5</v>
      </c>
      <c r="F176" s="259" t="s">
        <v>19</v>
      </c>
      <c r="G176" s="259" t="s">
        <v>7</v>
      </c>
      <c r="H176" s="261" t="s">
        <v>20</v>
      </c>
      <c r="I176" s="255" t="s">
        <v>8</v>
      </c>
      <c r="J176" s="250" t="s">
        <v>231</v>
      </c>
      <c r="K176" s="257" t="s">
        <v>22</v>
      </c>
      <c r="L176" s="255" t="s">
        <v>232</v>
      </c>
      <c r="M176" s="250" t="s">
        <v>233</v>
      </c>
      <c r="N176" s="248" t="s">
        <v>9</v>
      </c>
      <c r="O176" s="252"/>
      <c r="P176" s="253"/>
      <c r="Q176" s="254"/>
      <c r="R176" s="254"/>
      <c r="S176" s="253"/>
      <c r="T176" s="254"/>
      <c r="U176" s="245"/>
      <c r="V176" s="247"/>
      <c r="W176" s="30"/>
    </row>
    <row r="177" spans="1:23" ht="55.5" customHeight="1" thickBot="1" x14ac:dyDescent="0.3">
      <c r="A177" s="288"/>
      <c r="B177" s="290"/>
      <c r="C177" s="290"/>
      <c r="D177" s="260"/>
      <c r="E177" s="260"/>
      <c r="F177" s="260"/>
      <c r="G177" s="260"/>
      <c r="H177" s="262"/>
      <c r="I177" s="256"/>
      <c r="J177" s="251"/>
      <c r="K177" s="258"/>
      <c r="L177" s="256"/>
      <c r="M177" s="251"/>
      <c r="N177" s="249"/>
      <c r="O177" s="31"/>
      <c r="P177" s="32"/>
      <c r="Q177" s="254"/>
      <c r="R177" s="32"/>
      <c r="S177" s="32"/>
      <c r="T177" s="254"/>
      <c r="U177" s="246"/>
      <c r="V177" s="246"/>
      <c r="W177" s="82"/>
    </row>
    <row r="178" spans="1:23" ht="38.25" x14ac:dyDescent="0.25">
      <c r="A178" s="15">
        <v>1</v>
      </c>
      <c r="B178" s="16" t="s">
        <v>234</v>
      </c>
      <c r="C178" s="159" t="s">
        <v>235</v>
      </c>
      <c r="D178" s="17" t="s">
        <v>25</v>
      </c>
      <c r="E178" s="17" t="s">
        <v>236</v>
      </c>
      <c r="F178" s="17">
        <v>5110003</v>
      </c>
      <c r="G178" s="17" t="s">
        <v>237</v>
      </c>
      <c r="H178" s="18" t="s">
        <v>238</v>
      </c>
      <c r="I178" s="19">
        <f>J178+K178</f>
        <v>360672</v>
      </c>
      <c r="J178" s="20">
        <f>14990+45882+224850</f>
        <v>285722</v>
      </c>
      <c r="K178" s="21">
        <v>74950</v>
      </c>
      <c r="L178" s="22"/>
      <c r="M178" s="21"/>
      <c r="N178" s="28">
        <v>13</v>
      </c>
      <c r="O178" s="33"/>
      <c r="P178" s="34"/>
      <c r="Q178" s="35"/>
      <c r="R178" s="34"/>
      <c r="S178" s="34"/>
      <c r="T178" s="35"/>
      <c r="U178" s="36"/>
      <c r="V178" s="37"/>
      <c r="W178" s="38"/>
    </row>
    <row r="179" spans="1:23" ht="35.25" customHeight="1" thickBot="1" x14ac:dyDescent="0.3">
      <c r="A179" s="5">
        <f>A178+1</f>
        <v>2</v>
      </c>
      <c r="B179" s="23" t="s">
        <v>1026</v>
      </c>
      <c r="C179" s="4" t="s">
        <v>239</v>
      </c>
      <c r="D179" s="4" t="s">
        <v>240</v>
      </c>
      <c r="E179" s="4" t="s">
        <v>110</v>
      </c>
      <c r="F179" s="4">
        <v>5130011</v>
      </c>
      <c r="G179" s="4" t="s">
        <v>61</v>
      </c>
      <c r="H179" s="24" t="s">
        <v>241</v>
      </c>
      <c r="I179" s="25">
        <f>J179+K179</f>
        <v>378856</v>
      </c>
      <c r="J179" s="26">
        <v>284142</v>
      </c>
      <c r="K179" s="27">
        <v>94714</v>
      </c>
      <c r="L179" s="25">
        <v>18942.8</v>
      </c>
      <c r="M179" s="27">
        <v>132000</v>
      </c>
      <c r="N179" s="29">
        <v>13</v>
      </c>
      <c r="O179" s="33"/>
      <c r="P179" s="34"/>
      <c r="Q179" s="35"/>
      <c r="R179" s="34"/>
      <c r="S179" s="34"/>
      <c r="T179" s="35"/>
      <c r="U179" s="36"/>
      <c r="V179" s="37"/>
      <c r="W179" s="38"/>
    </row>
    <row r="180" spans="1:23" ht="16.5" thickTop="1" thickBot="1" x14ac:dyDescent="0.3">
      <c r="A180" s="74">
        <f>A179</f>
        <v>2</v>
      </c>
      <c r="B180" s="277" t="s">
        <v>16</v>
      </c>
      <c r="C180" s="278"/>
      <c r="D180" s="278"/>
      <c r="E180" s="278"/>
      <c r="F180" s="278"/>
      <c r="G180" s="278"/>
      <c r="H180" s="279"/>
      <c r="I180" s="160">
        <f>SUM(I178:I179)</f>
        <v>739528</v>
      </c>
      <c r="J180" s="160">
        <f>SUM(J178:J179)</f>
        <v>569864</v>
      </c>
      <c r="K180" s="160">
        <f>SUM(K178:K179)</f>
        <v>169664</v>
      </c>
      <c r="L180" s="160">
        <f>SUM(L178:L179)</f>
        <v>18942.8</v>
      </c>
      <c r="M180" s="160">
        <f>SUM(M178:M179)</f>
        <v>132000</v>
      </c>
      <c r="N180" s="73"/>
      <c r="O180" s="13"/>
      <c r="P180" s="13"/>
    </row>
    <row r="181" spans="1:23" ht="15.75" thickTop="1" x14ac:dyDescent="0.25"/>
    <row r="245" spans="15:36" x14ac:dyDescent="0.25"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</row>
    <row r="246" spans="15:36" x14ac:dyDescent="0.25"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</row>
    <row r="247" spans="15:36" x14ac:dyDescent="0.25"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</row>
    <row r="248" spans="15:36" x14ac:dyDescent="0.25"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</row>
    <row r="249" spans="15:36" x14ac:dyDescent="0.25"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</row>
    <row r="250" spans="15:36" x14ac:dyDescent="0.25"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</row>
    <row r="251" spans="15:36" x14ac:dyDescent="0.25"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</row>
    <row r="252" spans="15:36" x14ac:dyDescent="0.25"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</row>
    <row r="253" spans="15:36" x14ac:dyDescent="0.25"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</row>
    <row r="254" spans="15:36" x14ac:dyDescent="0.25"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</row>
    <row r="255" spans="15:36" x14ac:dyDescent="0.25"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</row>
    <row r="256" spans="15:36" x14ac:dyDescent="0.25"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</row>
    <row r="257" spans="15:36" x14ac:dyDescent="0.25"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</row>
    <row r="258" spans="15:36" x14ac:dyDescent="0.25"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</row>
    <row r="259" spans="15:36" x14ac:dyDescent="0.25"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</row>
    <row r="260" spans="15:36" x14ac:dyDescent="0.25"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</row>
    <row r="261" spans="15:36" x14ac:dyDescent="0.25"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</row>
    <row r="262" spans="15:36" x14ac:dyDescent="0.25"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</row>
    <row r="263" spans="15:36" x14ac:dyDescent="0.25"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</row>
    <row r="264" spans="15:36" x14ac:dyDescent="0.25"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</row>
    <row r="265" spans="15:36" x14ac:dyDescent="0.25"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</row>
    <row r="266" spans="15:36" x14ac:dyDescent="0.25"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</row>
    <row r="267" spans="15:36" x14ac:dyDescent="0.25"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</row>
    <row r="268" spans="15:36" x14ac:dyDescent="0.25"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</row>
    <row r="269" spans="15:36" x14ac:dyDescent="0.25"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</row>
    <row r="270" spans="15:36" x14ac:dyDescent="0.25"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</row>
    <row r="271" spans="15:36" x14ac:dyDescent="0.25"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</row>
    <row r="272" spans="15:36" x14ac:dyDescent="0.25"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</row>
    <row r="273" spans="15:36" x14ac:dyDescent="0.25"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</row>
    <row r="274" spans="15:36" x14ac:dyDescent="0.25"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</row>
    <row r="275" spans="15:36" x14ac:dyDescent="0.25"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</row>
    <row r="276" spans="15:36" x14ac:dyDescent="0.25"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</row>
    <row r="277" spans="15:36" x14ac:dyDescent="0.25"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</row>
    <row r="278" spans="15:36" x14ac:dyDescent="0.25"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</row>
    <row r="279" spans="15:36" x14ac:dyDescent="0.25"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</row>
    <row r="280" spans="15:36" x14ac:dyDescent="0.25"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</row>
    <row r="281" spans="15:36" x14ac:dyDescent="0.25"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</row>
    <row r="282" spans="15:36" x14ac:dyDescent="0.25"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</row>
    <row r="283" spans="15:36" x14ac:dyDescent="0.25"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</row>
    <row r="284" spans="15:36" x14ac:dyDescent="0.25"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</row>
    <row r="285" spans="15:36" x14ac:dyDescent="0.25"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</row>
    <row r="286" spans="15:36" x14ac:dyDescent="0.25"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</row>
    <row r="287" spans="15:36" x14ac:dyDescent="0.25"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</row>
    <row r="288" spans="15:36" x14ac:dyDescent="0.25"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</row>
    <row r="289" spans="15:36" x14ac:dyDescent="0.25"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</row>
    <row r="290" spans="15:36" x14ac:dyDescent="0.25"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</row>
    <row r="291" spans="15:36" x14ac:dyDescent="0.25"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</row>
    <row r="292" spans="15:36" x14ac:dyDescent="0.25"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</row>
    <row r="293" spans="15:36" x14ac:dyDescent="0.25"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</row>
    <row r="294" spans="15:36" x14ac:dyDescent="0.25"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</row>
    <row r="295" spans="15:36" x14ac:dyDescent="0.25"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</row>
    <row r="296" spans="15:36" x14ac:dyDescent="0.25"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</row>
    <row r="297" spans="15:36" x14ac:dyDescent="0.25"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</row>
    <row r="298" spans="15:36" x14ac:dyDescent="0.25"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</row>
    <row r="299" spans="15:36" x14ac:dyDescent="0.25"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</row>
    <row r="300" spans="15:36" x14ac:dyDescent="0.25"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</row>
    <row r="301" spans="15:36" x14ac:dyDescent="0.25"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</row>
    <row r="302" spans="15:36" x14ac:dyDescent="0.25"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</row>
    <row r="303" spans="15:36" x14ac:dyDescent="0.25"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</row>
    <row r="304" spans="15:36" x14ac:dyDescent="0.25"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</row>
    <row r="305" spans="15:36" x14ac:dyDescent="0.25"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</row>
    <row r="306" spans="15:36" x14ac:dyDescent="0.25"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</row>
    <row r="307" spans="15:36" x14ac:dyDescent="0.25"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</row>
    <row r="308" spans="15:36" x14ac:dyDescent="0.25"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</row>
    <row r="309" spans="15:36" x14ac:dyDescent="0.25"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</row>
    <row r="310" spans="15:36" x14ac:dyDescent="0.25"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</row>
    <row r="311" spans="15:36" x14ac:dyDescent="0.25"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</row>
    <row r="312" spans="15:36" x14ac:dyDescent="0.25"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</row>
    <row r="313" spans="15:36" x14ac:dyDescent="0.25"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</row>
    <row r="314" spans="15:36" x14ac:dyDescent="0.25"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</row>
    <row r="315" spans="15:36" x14ac:dyDescent="0.25"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</row>
    <row r="316" spans="15:36" x14ac:dyDescent="0.25"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</row>
    <row r="317" spans="15:36" x14ac:dyDescent="0.25"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</row>
    <row r="318" spans="15:36" x14ac:dyDescent="0.25"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</row>
    <row r="319" spans="15:36" x14ac:dyDescent="0.25"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</row>
    <row r="320" spans="15:36" x14ac:dyDescent="0.25"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</row>
    <row r="321" spans="15:36" x14ac:dyDescent="0.25"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</row>
    <row r="322" spans="15:36" x14ac:dyDescent="0.25"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</row>
    <row r="323" spans="15:36" x14ac:dyDescent="0.25"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</row>
    <row r="324" spans="15:36" x14ac:dyDescent="0.25"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</row>
    <row r="325" spans="15:36" x14ac:dyDescent="0.25"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</row>
    <row r="326" spans="15:36" x14ac:dyDescent="0.25"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</row>
    <row r="327" spans="15:36" x14ac:dyDescent="0.25"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</row>
    <row r="328" spans="15:36" x14ac:dyDescent="0.25"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</row>
    <row r="329" spans="15:36" x14ac:dyDescent="0.25"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</row>
    <row r="330" spans="15:36" x14ac:dyDescent="0.25"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</row>
    <row r="331" spans="15:36" x14ac:dyDescent="0.25"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</row>
    <row r="332" spans="15:36" x14ac:dyDescent="0.25"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</row>
    <row r="333" spans="15:36" x14ac:dyDescent="0.25"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</row>
    <row r="334" spans="15:36" x14ac:dyDescent="0.25"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</row>
    <row r="335" spans="15:36" x14ac:dyDescent="0.25"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</row>
    <row r="336" spans="15:36" x14ac:dyDescent="0.25"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</row>
    <row r="337" spans="15:36" x14ac:dyDescent="0.25"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</row>
    <row r="338" spans="15:36" x14ac:dyDescent="0.25"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</row>
    <row r="339" spans="15:36" x14ac:dyDescent="0.25"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</row>
    <row r="340" spans="15:36" x14ac:dyDescent="0.25"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</row>
    <row r="341" spans="15:36" x14ac:dyDescent="0.25"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</row>
    <row r="342" spans="15:36" x14ac:dyDescent="0.25"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</row>
    <row r="343" spans="15:36" x14ac:dyDescent="0.25"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</row>
    <row r="344" spans="15:36" x14ac:dyDescent="0.25"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</row>
    <row r="345" spans="15:36" x14ac:dyDescent="0.25"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</row>
    <row r="346" spans="15:36" x14ac:dyDescent="0.25"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</row>
    <row r="347" spans="15:36" x14ac:dyDescent="0.25"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</row>
    <row r="348" spans="15:36" x14ac:dyDescent="0.25"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</row>
    <row r="349" spans="15:36" x14ac:dyDescent="0.25"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</row>
    <row r="350" spans="15:36" x14ac:dyDescent="0.25"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</row>
    <row r="351" spans="15:36" x14ac:dyDescent="0.25"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</row>
    <row r="352" spans="15:36" x14ac:dyDescent="0.25"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</row>
    <row r="353" spans="15:36" x14ac:dyDescent="0.25"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</row>
    <row r="354" spans="15:36" x14ac:dyDescent="0.25"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</row>
    <row r="355" spans="15:36" x14ac:dyDescent="0.25"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</row>
    <row r="356" spans="15:36" x14ac:dyDescent="0.25"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</row>
    <row r="357" spans="15:36" x14ac:dyDescent="0.25"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</row>
    <row r="358" spans="15:36" x14ac:dyDescent="0.25"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</row>
    <row r="359" spans="15:36" x14ac:dyDescent="0.25"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</row>
    <row r="360" spans="15:36" x14ac:dyDescent="0.25"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</row>
  </sheetData>
  <mergeCells count="51">
    <mergeCell ref="A1:L1"/>
    <mergeCell ref="B148:G148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B168:G168"/>
    <mergeCell ref="A151:L151"/>
    <mergeCell ref="H2:H3"/>
    <mergeCell ref="I2:I3"/>
    <mergeCell ref="B180:H180"/>
    <mergeCell ref="F2:F3"/>
    <mergeCell ref="G2:G3"/>
    <mergeCell ref="A2:A3"/>
    <mergeCell ref="B2:B3"/>
    <mergeCell ref="C2:C3"/>
    <mergeCell ref="D2:D3"/>
    <mergeCell ref="E2:E3"/>
    <mergeCell ref="A175:U175"/>
    <mergeCell ref="A176:A177"/>
    <mergeCell ref="B176:B177"/>
    <mergeCell ref="C176:C177"/>
    <mergeCell ref="W152:AG152"/>
    <mergeCell ref="K152:K153"/>
    <mergeCell ref="L152:L153"/>
    <mergeCell ref="L2:L3"/>
    <mergeCell ref="J2:J3"/>
    <mergeCell ref="K2:K3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T176:T177"/>
    <mergeCell ref="U176:U177"/>
    <mergeCell ref="V176:V177"/>
    <mergeCell ref="N176:N177"/>
    <mergeCell ref="M176:M177"/>
    <mergeCell ref="O176:P176"/>
    <mergeCell ref="Q176:Q177"/>
    <mergeCell ref="R176:S176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topLeftCell="A28" zoomScaleNormal="100" workbookViewId="0">
      <selection activeCell="D42" sqref="D42"/>
    </sheetView>
  </sheetViews>
  <sheetFormatPr defaultRowHeight="15" x14ac:dyDescent="0.25"/>
  <cols>
    <col min="2" max="2" width="4.42578125" customWidth="1"/>
    <col min="3" max="3" width="25.28515625" customWidth="1"/>
    <col min="4" max="4" width="16.42578125" customWidth="1"/>
    <col min="5" max="5" width="11.85546875" customWidth="1"/>
    <col min="6" max="6" width="10" customWidth="1"/>
    <col min="7" max="7" width="14.42578125" customWidth="1"/>
    <col min="8" max="8" width="9.7109375" customWidth="1"/>
    <col min="9" max="9" width="19.28515625" customWidth="1"/>
    <col min="10" max="10" width="12" customWidth="1"/>
    <col min="11" max="11" width="12.85546875" customWidth="1"/>
    <col min="12" max="12" width="12.7109375" customWidth="1"/>
    <col min="13" max="13" width="5.28515625" customWidth="1"/>
  </cols>
  <sheetData>
    <row r="1" spans="2:13" s="80" customFormat="1" ht="16.5" thickBot="1" x14ac:dyDescent="0.3">
      <c r="B1" s="300" t="s">
        <v>18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"/>
    </row>
    <row r="2" spans="2:13" s="80" customFormat="1" ht="15.75" customHeight="1" x14ac:dyDescent="0.25">
      <c r="B2" s="301" t="s">
        <v>1</v>
      </c>
      <c r="C2" s="303" t="s">
        <v>2</v>
      </c>
      <c r="D2" s="303" t="s">
        <v>3</v>
      </c>
      <c r="E2" s="303" t="s">
        <v>4</v>
      </c>
      <c r="F2" s="303" t="s">
        <v>5</v>
      </c>
      <c r="G2" s="303" t="s">
        <v>19</v>
      </c>
      <c r="H2" s="303" t="s">
        <v>7</v>
      </c>
      <c r="I2" s="305" t="s">
        <v>20</v>
      </c>
      <c r="J2" s="307" t="s">
        <v>8</v>
      </c>
      <c r="K2" s="307" t="s">
        <v>21</v>
      </c>
      <c r="L2" s="307" t="s">
        <v>22</v>
      </c>
      <c r="M2" s="297" t="s">
        <v>9</v>
      </c>
    </row>
    <row r="3" spans="2:13" s="80" customFormat="1" ht="54.75" customHeight="1" thickBot="1" x14ac:dyDescent="0.3">
      <c r="B3" s="302"/>
      <c r="C3" s="304"/>
      <c r="D3" s="304"/>
      <c r="E3" s="304"/>
      <c r="F3" s="304"/>
      <c r="G3" s="304"/>
      <c r="H3" s="304"/>
      <c r="I3" s="306"/>
      <c r="J3" s="308"/>
      <c r="K3" s="306"/>
      <c r="L3" s="308"/>
      <c r="M3" s="298"/>
    </row>
    <row r="4" spans="2:13" s="80" customFormat="1" ht="29.25" customHeight="1" x14ac:dyDescent="0.25">
      <c r="B4" s="190">
        <f>1</f>
        <v>1</v>
      </c>
      <c r="C4" s="191" t="s">
        <v>23</v>
      </c>
      <c r="D4" s="191" t="s">
        <v>24</v>
      </c>
      <c r="E4" s="192" t="s">
        <v>25</v>
      </c>
      <c r="F4" s="192" t="s">
        <v>26</v>
      </c>
      <c r="G4" s="192" t="s">
        <v>27</v>
      </c>
      <c r="H4" s="192" t="s">
        <v>28</v>
      </c>
      <c r="I4" s="192" t="s">
        <v>29</v>
      </c>
      <c r="J4" s="193">
        <v>559700</v>
      </c>
      <c r="K4" s="193">
        <v>419775</v>
      </c>
      <c r="L4" s="193">
        <v>139925</v>
      </c>
      <c r="M4" s="194">
        <v>11</v>
      </c>
    </row>
    <row r="5" spans="2:13" s="80" customFormat="1" ht="29.25" customHeight="1" x14ac:dyDescent="0.25">
      <c r="B5" s="184">
        <f t="shared" ref="B5:B39" si="0">B4+1</f>
        <v>2</v>
      </c>
      <c r="C5" s="130" t="s">
        <v>30</v>
      </c>
      <c r="D5" s="130" t="s">
        <v>24</v>
      </c>
      <c r="E5" s="131" t="s">
        <v>25</v>
      </c>
      <c r="F5" s="131" t="s">
        <v>26</v>
      </c>
      <c r="G5" s="131" t="s">
        <v>31</v>
      </c>
      <c r="H5" s="131" t="s">
        <v>32</v>
      </c>
      <c r="I5" s="131" t="s">
        <v>33</v>
      </c>
      <c r="J5" s="3">
        <v>237977.7</v>
      </c>
      <c r="K5" s="3">
        <v>178483.27</v>
      </c>
      <c r="L5" s="3">
        <v>59494.43</v>
      </c>
      <c r="M5" s="185">
        <v>11</v>
      </c>
    </row>
    <row r="6" spans="2:13" s="80" customFormat="1" ht="26.25" x14ac:dyDescent="0.25">
      <c r="B6" s="184">
        <f t="shared" si="0"/>
        <v>3</v>
      </c>
      <c r="C6" s="130" t="s">
        <v>34</v>
      </c>
      <c r="D6" s="130" t="s">
        <v>35</v>
      </c>
      <c r="E6" s="131" t="s">
        <v>25</v>
      </c>
      <c r="F6" s="131" t="s">
        <v>26</v>
      </c>
      <c r="G6" s="131" t="s">
        <v>36</v>
      </c>
      <c r="H6" s="131" t="s">
        <v>37</v>
      </c>
      <c r="I6" s="131" t="s">
        <v>38</v>
      </c>
      <c r="J6" s="3">
        <v>236735.24</v>
      </c>
      <c r="K6" s="3">
        <v>177551.43</v>
      </c>
      <c r="L6" s="3">
        <v>59183.81</v>
      </c>
      <c r="M6" s="185">
        <v>11</v>
      </c>
    </row>
    <row r="7" spans="2:13" s="80" customFormat="1" ht="42" customHeight="1" x14ac:dyDescent="0.25">
      <c r="B7" s="184">
        <f t="shared" si="0"/>
        <v>4</v>
      </c>
      <c r="C7" s="130" t="s">
        <v>39</v>
      </c>
      <c r="D7" s="130" t="s">
        <v>40</v>
      </c>
      <c r="E7" s="131" t="s">
        <v>25</v>
      </c>
      <c r="F7" s="131" t="s">
        <v>26</v>
      </c>
      <c r="G7" s="131" t="s">
        <v>41</v>
      </c>
      <c r="H7" s="131" t="s">
        <v>42</v>
      </c>
      <c r="I7" s="131" t="s">
        <v>43</v>
      </c>
      <c r="J7" s="3">
        <v>129900</v>
      </c>
      <c r="K7" s="3">
        <v>97425</v>
      </c>
      <c r="L7" s="3">
        <v>32475</v>
      </c>
      <c r="M7" s="185">
        <v>12</v>
      </c>
    </row>
    <row r="8" spans="2:13" s="80" customFormat="1" ht="27" customHeight="1" x14ac:dyDescent="0.25">
      <c r="B8" s="184">
        <f t="shared" si="0"/>
        <v>5</v>
      </c>
      <c r="C8" s="130" t="s">
        <v>44</v>
      </c>
      <c r="D8" s="130" t="s">
        <v>45</v>
      </c>
      <c r="E8" s="131" t="s">
        <v>25</v>
      </c>
      <c r="F8" s="131" t="s">
        <v>26</v>
      </c>
      <c r="G8" s="131" t="s">
        <v>46</v>
      </c>
      <c r="H8" s="131" t="s">
        <v>47</v>
      </c>
      <c r="I8" s="131" t="s">
        <v>48</v>
      </c>
      <c r="J8" s="3">
        <v>140644</v>
      </c>
      <c r="K8" s="3">
        <v>105483</v>
      </c>
      <c r="L8" s="3">
        <v>35161</v>
      </c>
      <c r="M8" s="185">
        <v>12</v>
      </c>
    </row>
    <row r="9" spans="2:13" s="80" customFormat="1" ht="32.25" customHeight="1" x14ac:dyDescent="0.25">
      <c r="B9" s="184">
        <f t="shared" si="0"/>
        <v>6</v>
      </c>
      <c r="C9" s="130" t="s">
        <v>49</v>
      </c>
      <c r="D9" s="130" t="s">
        <v>50</v>
      </c>
      <c r="E9" s="131" t="s">
        <v>25</v>
      </c>
      <c r="F9" s="131" t="s">
        <v>26</v>
      </c>
      <c r="G9" s="131" t="s">
        <v>51</v>
      </c>
      <c r="H9" s="131" t="s">
        <v>47</v>
      </c>
      <c r="I9" s="131" t="s">
        <v>52</v>
      </c>
      <c r="J9" s="3">
        <v>200478.2</v>
      </c>
      <c r="K9" s="3">
        <v>150358.65</v>
      </c>
      <c r="L9" s="3">
        <v>50119.55</v>
      </c>
      <c r="M9" s="185">
        <v>12</v>
      </c>
    </row>
    <row r="10" spans="2:13" s="80" customFormat="1" ht="33" customHeight="1" x14ac:dyDescent="0.25">
      <c r="B10" s="184">
        <f t="shared" si="0"/>
        <v>7</v>
      </c>
      <c r="C10" s="130" t="s">
        <v>53</v>
      </c>
      <c r="D10" s="130" t="s">
        <v>54</v>
      </c>
      <c r="E10" s="131" t="s">
        <v>25</v>
      </c>
      <c r="F10" s="131" t="s">
        <v>26</v>
      </c>
      <c r="G10" s="131" t="s">
        <v>55</v>
      </c>
      <c r="H10" s="131" t="s">
        <v>56</v>
      </c>
      <c r="I10" s="131" t="s">
        <v>57</v>
      </c>
      <c r="J10" s="3">
        <v>60128</v>
      </c>
      <c r="K10" s="3">
        <v>45096</v>
      </c>
      <c r="L10" s="3">
        <v>15032</v>
      </c>
      <c r="M10" s="185">
        <v>13</v>
      </c>
    </row>
    <row r="11" spans="2:13" s="80" customFormat="1" ht="40.5" customHeight="1" x14ac:dyDescent="0.25">
      <c r="B11" s="184">
        <f t="shared" si="0"/>
        <v>8</v>
      </c>
      <c r="C11" s="130" t="s">
        <v>58</v>
      </c>
      <c r="D11" s="130" t="s">
        <v>59</v>
      </c>
      <c r="E11" s="131" t="s">
        <v>25</v>
      </c>
      <c r="F11" s="131" t="s">
        <v>26</v>
      </c>
      <c r="G11" s="131" t="s">
        <v>60</v>
      </c>
      <c r="H11" s="131" t="s">
        <v>61</v>
      </c>
      <c r="I11" s="131" t="s">
        <v>62</v>
      </c>
      <c r="J11" s="3">
        <v>166542.92000000001</v>
      </c>
      <c r="K11" s="3">
        <v>124907.19</v>
      </c>
      <c r="L11" s="3">
        <v>41635.730000000003</v>
      </c>
      <c r="M11" s="185">
        <v>13</v>
      </c>
    </row>
    <row r="12" spans="2:13" s="80" customFormat="1" ht="33" customHeight="1" x14ac:dyDescent="0.25">
      <c r="B12" s="184">
        <f t="shared" si="0"/>
        <v>9</v>
      </c>
      <c r="C12" s="130" t="s">
        <v>63</v>
      </c>
      <c r="D12" s="130" t="s">
        <v>64</v>
      </c>
      <c r="E12" s="131" t="s">
        <v>25</v>
      </c>
      <c r="F12" s="131" t="s">
        <v>26</v>
      </c>
      <c r="G12" s="131" t="s">
        <v>65</v>
      </c>
      <c r="H12" s="131" t="s">
        <v>66</v>
      </c>
      <c r="I12" s="131" t="s">
        <v>67</v>
      </c>
      <c r="J12" s="3">
        <v>85975.96</v>
      </c>
      <c r="K12" s="3">
        <v>64481.97</v>
      </c>
      <c r="L12" s="3">
        <v>21493.99</v>
      </c>
      <c r="M12" s="185">
        <v>13</v>
      </c>
    </row>
    <row r="13" spans="2:13" s="80" customFormat="1" ht="39.75" customHeight="1" x14ac:dyDescent="0.25">
      <c r="B13" s="184">
        <f t="shared" si="0"/>
        <v>10</v>
      </c>
      <c r="C13" s="130" t="s">
        <v>68</v>
      </c>
      <c r="D13" s="130" t="s">
        <v>69</v>
      </c>
      <c r="E13" s="131" t="s">
        <v>25</v>
      </c>
      <c r="F13" s="131" t="s">
        <v>70</v>
      </c>
      <c r="G13" s="131" t="s">
        <v>71</v>
      </c>
      <c r="H13" s="131" t="s">
        <v>72</v>
      </c>
      <c r="I13" s="131" t="s">
        <v>73</v>
      </c>
      <c r="J13" s="3">
        <v>2298640</v>
      </c>
      <c r="K13" s="3">
        <v>1723980</v>
      </c>
      <c r="L13" s="3">
        <v>574660</v>
      </c>
      <c r="M13" s="185">
        <v>11</v>
      </c>
    </row>
    <row r="14" spans="2:13" s="80" customFormat="1" ht="39.75" customHeight="1" x14ac:dyDescent="0.25">
      <c r="B14" s="184">
        <f t="shared" si="0"/>
        <v>11</v>
      </c>
      <c r="C14" s="130" t="s">
        <v>74</v>
      </c>
      <c r="D14" s="130" t="s">
        <v>69</v>
      </c>
      <c r="E14" s="131" t="s">
        <v>25</v>
      </c>
      <c r="F14" s="131" t="s">
        <v>70</v>
      </c>
      <c r="G14" s="131" t="s">
        <v>75</v>
      </c>
      <c r="H14" s="131" t="s">
        <v>72</v>
      </c>
      <c r="I14" s="131" t="s">
        <v>73</v>
      </c>
      <c r="J14" s="3">
        <v>4009600.96</v>
      </c>
      <c r="K14" s="3">
        <v>3018450.72</v>
      </c>
      <c r="L14" s="3">
        <v>1006150.24</v>
      </c>
      <c r="M14" s="185">
        <v>11</v>
      </c>
    </row>
    <row r="15" spans="2:13" s="80" customFormat="1" ht="36.75" customHeight="1" x14ac:dyDescent="0.25">
      <c r="B15" s="184">
        <f t="shared" si="0"/>
        <v>12</v>
      </c>
      <c r="C15" s="130" t="s">
        <v>76</v>
      </c>
      <c r="D15" s="130" t="s">
        <v>77</v>
      </c>
      <c r="E15" s="131" t="s">
        <v>25</v>
      </c>
      <c r="F15" s="131" t="s">
        <v>70</v>
      </c>
      <c r="G15" s="131" t="s">
        <v>78</v>
      </c>
      <c r="H15" s="131" t="s">
        <v>79</v>
      </c>
      <c r="I15" s="131" t="s">
        <v>57</v>
      </c>
      <c r="J15" s="3">
        <v>181104</v>
      </c>
      <c r="K15" s="3">
        <v>135828</v>
      </c>
      <c r="L15" s="3">
        <v>45276</v>
      </c>
      <c r="M15" s="185">
        <v>12</v>
      </c>
    </row>
    <row r="16" spans="2:13" s="80" customFormat="1" ht="39" customHeight="1" x14ac:dyDescent="0.25">
      <c r="B16" s="184">
        <f t="shared" si="0"/>
        <v>13</v>
      </c>
      <c r="C16" s="130" t="s">
        <v>80</v>
      </c>
      <c r="D16" s="130" t="s">
        <v>81</v>
      </c>
      <c r="E16" s="131" t="s">
        <v>25</v>
      </c>
      <c r="F16" s="131" t="s">
        <v>70</v>
      </c>
      <c r="G16" s="131" t="s">
        <v>82</v>
      </c>
      <c r="H16" s="131" t="s">
        <v>83</v>
      </c>
      <c r="I16" s="131" t="s">
        <v>73</v>
      </c>
      <c r="J16" s="3">
        <v>3609578</v>
      </c>
      <c r="K16" s="3">
        <v>2526704.6</v>
      </c>
      <c r="L16" s="3">
        <v>1082873.3999999999</v>
      </c>
      <c r="M16" s="185">
        <v>12</v>
      </c>
    </row>
    <row r="17" spans="2:13" s="80" customFormat="1" ht="54.75" customHeight="1" x14ac:dyDescent="0.25">
      <c r="B17" s="184">
        <f t="shared" si="0"/>
        <v>14</v>
      </c>
      <c r="C17" s="130" t="s">
        <v>84</v>
      </c>
      <c r="D17" s="130" t="s">
        <v>85</v>
      </c>
      <c r="E17" s="131" t="s">
        <v>25</v>
      </c>
      <c r="F17" s="131" t="s">
        <v>70</v>
      </c>
      <c r="G17" s="131" t="s">
        <v>86</v>
      </c>
      <c r="H17" s="131" t="s">
        <v>87</v>
      </c>
      <c r="I17" s="131" t="s">
        <v>88</v>
      </c>
      <c r="J17" s="3">
        <v>285460</v>
      </c>
      <c r="K17" s="3">
        <v>214095</v>
      </c>
      <c r="L17" s="3">
        <v>71365</v>
      </c>
      <c r="M17" s="185">
        <v>12</v>
      </c>
    </row>
    <row r="18" spans="2:13" s="80" customFormat="1" ht="51.75" x14ac:dyDescent="0.25">
      <c r="B18" s="184">
        <f t="shared" si="0"/>
        <v>15</v>
      </c>
      <c r="C18" s="130" t="s">
        <v>89</v>
      </c>
      <c r="D18" s="130" t="s">
        <v>90</v>
      </c>
      <c r="E18" s="131" t="s">
        <v>25</v>
      </c>
      <c r="F18" s="131" t="s">
        <v>91</v>
      </c>
      <c r="G18" s="131" t="s">
        <v>92</v>
      </c>
      <c r="H18" s="131" t="s">
        <v>32</v>
      </c>
      <c r="I18" s="131" t="s">
        <v>93</v>
      </c>
      <c r="J18" s="3">
        <v>31818.87</v>
      </c>
      <c r="K18" s="3">
        <v>23864.14</v>
      </c>
      <c r="L18" s="3">
        <v>7954.73</v>
      </c>
      <c r="M18" s="185">
        <v>11</v>
      </c>
    </row>
    <row r="19" spans="2:13" s="80" customFormat="1" ht="39" x14ac:dyDescent="0.25">
      <c r="B19" s="184">
        <f t="shared" si="0"/>
        <v>16</v>
      </c>
      <c r="C19" s="130" t="s">
        <v>94</v>
      </c>
      <c r="D19" s="130" t="s">
        <v>95</v>
      </c>
      <c r="E19" s="131" t="s">
        <v>25</v>
      </c>
      <c r="F19" s="131" t="s">
        <v>91</v>
      </c>
      <c r="G19" s="131" t="s">
        <v>96</v>
      </c>
      <c r="H19" s="131" t="s">
        <v>97</v>
      </c>
      <c r="I19" s="131" t="s">
        <v>98</v>
      </c>
      <c r="J19" s="3">
        <v>1150513</v>
      </c>
      <c r="K19" s="3">
        <v>862884.75</v>
      </c>
      <c r="L19" s="3">
        <v>287628.25</v>
      </c>
      <c r="M19" s="185">
        <v>11</v>
      </c>
    </row>
    <row r="20" spans="2:13" s="80" customFormat="1" ht="39" x14ac:dyDescent="0.25">
      <c r="B20" s="184">
        <f t="shared" si="0"/>
        <v>17</v>
      </c>
      <c r="C20" s="130" t="s">
        <v>99</v>
      </c>
      <c r="D20" s="130" t="s">
        <v>100</v>
      </c>
      <c r="E20" s="131" t="s">
        <v>25</v>
      </c>
      <c r="F20" s="131" t="s">
        <v>91</v>
      </c>
      <c r="G20" s="131" t="s">
        <v>101</v>
      </c>
      <c r="H20" s="131" t="s">
        <v>102</v>
      </c>
      <c r="I20" s="131" t="s">
        <v>93</v>
      </c>
      <c r="J20" s="3">
        <v>30600</v>
      </c>
      <c r="K20" s="3">
        <v>22950</v>
      </c>
      <c r="L20" s="3">
        <v>7650</v>
      </c>
      <c r="M20" s="185">
        <v>11</v>
      </c>
    </row>
    <row r="21" spans="2:13" s="80" customFormat="1" ht="39" x14ac:dyDescent="0.25">
      <c r="B21" s="184">
        <f t="shared" si="0"/>
        <v>18</v>
      </c>
      <c r="C21" s="130" t="s">
        <v>103</v>
      </c>
      <c r="D21" s="130" t="s">
        <v>104</v>
      </c>
      <c r="E21" s="131" t="s">
        <v>25</v>
      </c>
      <c r="F21" s="131" t="s">
        <v>91</v>
      </c>
      <c r="G21" s="131" t="s">
        <v>105</v>
      </c>
      <c r="H21" s="131" t="s">
        <v>106</v>
      </c>
      <c r="I21" s="131" t="s">
        <v>107</v>
      </c>
      <c r="J21" s="3">
        <v>215613</v>
      </c>
      <c r="K21" s="3">
        <v>161709.75</v>
      </c>
      <c r="L21" s="3">
        <v>53903.25</v>
      </c>
      <c r="M21" s="185">
        <v>14</v>
      </c>
    </row>
    <row r="22" spans="2:13" s="80" customFormat="1" ht="64.5" x14ac:dyDescent="0.25">
      <c r="B22" s="184">
        <f t="shared" si="0"/>
        <v>19</v>
      </c>
      <c r="C22" s="130" t="s">
        <v>108</v>
      </c>
      <c r="D22" s="130" t="s">
        <v>109</v>
      </c>
      <c r="E22" s="131" t="s">
        <v>25</v>
      </c>
      <c r="F22" s="131" t="s">
        <v>110</v>
      </c>
      <c r="G22" s="131" t="s">
        <v>111</v>
      </c>
      <c r="H22" s="131" t="s">
        <v>112</v>
      </c>
      <c r="I22" s="131" t="s">
        <v>113</v>
      </c>
      <c r="J22" s="3">
        <v>225779.88</v>
      </c>
      <c r="K22" s="3">
        <v>173153.03</v>
      </c>
      <c r="L22" s="3">
        <v>57717.68</v>
      </c>
      <c r="M22" s="185">
        <v>9</v>
      </c>
    </row>
    <row r="23" spans="2:13" s="80" customFormat="1" ht="51.75" x14ac:dyDescent="0.25">
      <c r="B23" s="184">
        <f t="shared" si="0"/>
        <v>20</v>
      </c>
      <c r="C23" s="130" t="s">
        <v>114</v>
      </c>
      <c r="D23" s="130" t="s">
        <v>115</v>
      </c>
      <c r="E23" s="131" t="s">
        <v>25</v>
      </c>
      <c r="F23" s="131" t="s">
        <v>110</v>
      </c>
      <c r="G23" s="131" t="s">
        <v>116</v>
      </c>
      <c r="H23" s="131" t="s">
        <v>117</v>
      </c>
      <c r="I23" s="131" t="s">
        <v>118</v>
      </c>
      <c r="J23" s="3">
        <v>65671.350000000006</v>
      </c>
      <c r="K23" s="3">
        <v>49253.51</v>
      </c>
      <c r="L23" s="3">
        <v>16417.84</v>
      </c>
      <c r="M23" s="185">
        <v>10</v>
      </c>
    </row>
    <row r="24" spans="2:13" s="80" customFormat="1" ht="39" x14ac:dyDescent="0.25">
      <c r="B24" s="184">
        <f t="shared" si="0"/>
        <v>21</v>
      </c>
      <c r="C24" s="130" t="s">
        <v>119</v>
      </c>
      <c r="D24" s="130" t="s">
        <v>120</v>
      </c>
      <c r="E24" s="131" t="s">
        <v>25</v>
      </c>
      <c r="F24" s="131" t="s">
        <v>121</v>
      </c>
      <c r="G24" s="131" t="s">
        <v>122</v>
      </c>
      <c r="H24" s="131" t="s">
        <v>123</v>
      </c>
      <c r="I24" s="131" t="s">
        <v>124</v>
      </c>
      <c r="J24" s="3">
        <v>231560</v>
      </c>
      <c r="K24" s="3"/>
      <c r="L24" s="3"/>
      <c r="M24" s="185">
        <v>7</v>
      </c>
    </row>
    <row r="25" spans="2:13" s="80" customFormat="1" ht="39" x14ac:dyDescent="0.25">
      <c r="B25" s="184">
        <f t="shared" si="0"/>
        <v>22</v>
      </c>
      <c r="C25" s="130" t="s">
        <v>125</v>
      </c>
      <c r="D25" s="130" t="s">
        <v>126</v>
      </c>
      <c r="E25" s="131" t="s">
        <v>25</v>
      </c>
      <c r="F25" s="131" t="s">
        <v>121</v>
      </c>
      <c r="G25" s="131" t="s">
        <v>127</v>
      </c>
      <c r="H25" s="131" t="s">
        <v>128</v>
      </c>
      <c r="I25" s="131" t="s">
        <v>129</v>
      </c>
      <c r="J25" s="3">
        <v>703901</v>
      </c>
      <c r="K25" s="3">
        <v>527925.75</v>
      </c>
      <c r="L25" s="3">
        <v>175975.25</v>
      </c>
      <c r="M25" s="185">
        <v>9</v>
      </c>
    </row>
    <row r="26" spans="2:13" s="80" customFormat="1" ht="30.75" customHeight="1" x14ac:dyDescent="0.25">
      <c r="B26" s="184">
        <f t="shared" si="0"/>
        <v>23</v>
      </c>
      <c r="C26" s="130" t="s">
        <v>130</v>
      </c>
      <c r="D26" s="130" t="s">
        <v>131</v>
      </c>
      <c r="E26" s="131" t="s">
        <v>25</v>
      </c>
      <c r="F26" s="131" t="s">
        <v>132</v>
      </c>
      <c r="G26" s="131" t="s">
        <v>133</v>
      </c>
      <c r="H26" s="131" t="s">
        <v>134</v>
      </c>
      <c r="I26" s="131" t="s">
        <v>135</v>
      </c>
      <c r="J26" s="3">
        <v>76776</v>
      </c>
      <c r="K26" s="3"/>
      <c r="L26" s="3"/>
      <c r="M26" s="185">
        <v>7</v>
      </c>
    </row>
    <row r="27" spans="2:13" s="80" customFormat="1" ht="39" customHeight="1" x14ac:dyDescent="0.25">
      <c r="B27" s="184">
        <f t="shared" si="0"/>
        <v>24</v>
      </c>
      <c r="C27" s="130" t="s">
        <v>136</v>
      </c>
      <c r="D27" s="130" t="s">
        <v>137</v>
      </c>
      <c r="E27" s="131" t="s">
        <v>25</v>
      </c>
      <c r="F27" s="131" t="s">
        <v>138</v>
      </c>
      <c r="G27" s="131" t="s">
        <v>139</v>
      </c>
      <c r="H27" s="131" t="s">
        <v>140</v>
      </c>
      <c r="I27" s="131" t="s">
        <v>141</v>
      </c>
      <c r="J27" s="3">
        <v>137902</v>
      </c>
      <c r="K27" s="3">
        <v>103426.5</v>
      </c>
      <c r="L27" s="3">
        <v>34475.5</v>
      </c>
      <c r="M27" s="185">
        <v>10</v>
      </c>
    </row>
    <row r="28" spans="2:13" s="80" customFormat="1" ht="39" customHeight="1" x14ac:dyDescent="0.25">
      <c r="B28" s="184">
        <f t="shared" si="0"/>
        <v>25</v>
      </c>
      <c r="C28" s="130" t="s">
        <v>142</v>
      </c>
      <c r="D28" s="130" t="s">
        <v>137</v>
      </c>
      <c r="E28" s="131" t="s">
        <v>25</v>
      </c>
      <c r="F28" s="131" t="s">
        <v>138</v>
      </c>
      <c r="G28" s="131" t="s">
        <v>143</v>
      </c>
      <c r="H28" s="131" t="s">
        <v>144</v>
      </c>
      <c r="I28" s="131" t="s">
        <v>141</v>
      </c>
      <c r="J28" s="3">
        <v>142836</v>
      </c>
      <c r="K28" s="3">
        <v>107127</v>
      </c>
      <c r="L28" s="3">
        <v>35709</v>
      </c>
      <c r="M28" s="185">
        <v>10</v>
      </c>
    </row>
    <row r="29" spans="2:13" s="80" customFormat="1" ht="28.5" customHeight="1" x14ac:dyDescent="0.25">
      <c r="B29" s="184">
        <f t="shared" si="0"/>
        <v>26</v>
      </c>
      <c r="C29" s="130" t="s">
        <v>145</v>
      </c>
      <c r="D29" s="130" t="s">
        <v>146</v>
      </c>
      <c r="E29" s="131" t="s">
        <v>25</v>
      </c>
      <c r="F29" s="131" t="s">
        <v>138</v>
      </c>
      <c r="G29" s="131" t="s">
        <v>147</v>
      </c>
      <c r="H29" s="131" t="s">
        <v>148</v>
      </c>
      <c r="I29" s="131" t="s">
        <v>149</v>
      </c>
      <c r="J29" s="3">
        <v>283210</v>
      </c>
      <c r="K29" s="3">
        <v>212407.5</v>
      </c>
      <c r="L29" s="3">
        <v>70802.5</v>
      </c>
      <c r="M29" s="185">
        <v>10</v>
      </c>
    </row>
    <row r="30" spans="2:13" s="80" customFormat="1" ht="39.75" customHeight="1" x14ac:dyDescent="0.25">
      <c r="B30" s="184">
        <f t="shared" si="0"/>
        <v>27</v>
      </c>
      <c r="C30" s="130" t="s">
        <v>150</v>
      </c>
      <c r="D30" s="130" t="s">
        <v>151</v>
      </c>
      <c r="E30" s="131" t="s">
        <v>25</v>
      </c>
      <c r="F30" s="131" t="s">
        <v>138</v>
      </c>
      <c r="G30" s="131" t="s">
        <v>152</v>
      </c>
      <c r="H30" s="131" t="s">
        <v>153</v>
      </c>
      <c r="I30" s="131" t="s">
        <v>154</v>
      </c>
      <c r="J30" s="3">
        <v>341480</v>
      </c>
      <c r="K30" s="3">
        <v>256110</v>
      </c>
      <c r="L30" s="3">
        <v>85370</v>
      </c>
      <c r="M30" s="185">
        <v>12</v>
      </c>
    </row>
    <row r="31" spans="2:13" s="80" customFormat="1" ht="26.25" x14ac:dyDescent="0.25">
      <c r="B31" s="184">
        <f t="shared" si="0"/>
        <v>28</v>
      </c>
      <c r="C31" s="130" t="s">
        <v>155</v>
      </c>
      <c r="D31" s="130" t="s">
        <v>156</v>
      </c>
      <c r="E31" s="131" t="s">
        <v>25</v>
      </c>
      <c r="F31" s="131" t="s">
        <v>138</v>
      </c>
      <c r="G31" s="131" t="s">
        <v>157</v>
      </c>
      <c r="H31" s="131" t="s">
        <v>158</v>
      </c>
      <c r="I31" s="131" t="s">
        <v>73</v>
      </c>
      <c r="J31" s="3">
        <v>352710</v>
      </c>
      <c r="K31" s="3">
        <v>172827.9</v>
      </c>
      <c r="L31" s="3">
        <v>179882.1</v>
      </c>
      <c r="M31" s="185">
        <v>12</v>
      </c>
    </row>
    <row r="32" spans="2:13" s="80" customFormat="1" ht="26.25" x14ac:dyDescent="0.25">
      <c r="B32" s="184">
        <f t="shared" si="0"/>
        <v>29</v>
      </c>
      <c r="C32" s="130" t="s">
        <v>159</v>
      </c>
      <c r="D32" s="130" t="s">
        <v>160</v>
      </c>
      <c r="E32" s="131" t="s">
        <v>25</v>
      </c>
      <c r="F32" s="131" t="s">
        <v>138</v>
      </c>
      <c r="G32" s="131" t="s">
        <v>161</v>
      </c>
      <c r="H32" s="131" t="s">
        <v>162</v>
      </c>
      <c r="I32" s="131" t="s">
        <v>98</v>
      </c>
      <c r="J32" s="3">
        <v>499000</v>
      </c>
      <c r="K32" s="3">
        <v>371250</v>
      </c>
      <c r="L32" s="3">
        <v>124750</v>
      </c>
      <c r="M32" s="185">
        <v>12</v>
      </c>
    </row>
    <row r="33" spans="2:15" s="80" customFormat="1" ht="54" customHeight="1" x14ac:dyDescent="0.25">
      <c r="B33" s="184">
        <f t="shared" si="0"/>
        <v>30</v>
      </c>
      <c r="C33" s="130" t="s">
        <v>163</v>
      </c>
      <c r="D33" s="130" t="s">
        <v>164</v>
      </c>
      <c r="E33" s="131" t="s">
        <v>25</v>
      </c>
      <c r="F33" s="131" t="s">
        <v>138</v>
      </c>
      <c r="G33" s="131" t="s">
        <v>165</v>
      </c>
      <c r="H33" s="131" t="s">
        <v>166</v>
      </c>
      <c r="I33" s="131" t="s">
        <v>167</v>
      </c>
      <c r="J33" s="3">
        <v>353827.75</v>
      </c>
      <c r="K33" s="3">
        <v>265370.81</v>
      </c>
      <c r="L33" s="3">
        <v>88456.94</v>
      </c>
      <c r="M33" s="185">
        <v>12</v>
      </c>
    </row>
    <row r="34" spans="2:15" s="80" customFormat="1" ht="33" customHeight="1" x14ac:dyDescent="0.25">
      <c r="B34" s="184">
        <f t="shared" si="0"/>
        <v>31</v>
      </c>
      <c r="C34" s="130" t="s">
        <v>168</v>
      </c>
      <c r="D34" s="130" t="s">
        <v>169</v>
      </c>
      <c r="E34" s="131" t="s">
        <v>25</v>
      </c>
      <c r="F34" s="131" t="s">
        <v>138</v>
      </c>
      <c r="G34" s="131" t="s">
        <v>170</v>
      </c>
      <c r="H34" s="131" t="s">
        <v>171</v>
      </c>
      <c r="I34" s="131" t="s">
        <v>107</v>
      </c>
      <c r="J34" s="3">
        <v>416182</v>
      </c>
      <c r="K34" s="3">
        <v>312136</v>
      </c>
      <c r="L34" s="3">
        <v>104046</v>
      </c>
      <c r="M34" s="185">
        <v>13</v>
      </c>
    </row>
    <row r="35" spans="2:15" s="80" customFormat="1" ht="43.5" customHeight="1" x14ac:dyDescent="0.25">
      <c r="B35" s="184">
        <f t="shared" si="0"/>
        <v>32</v>
      </c>
      <c r="C35" s="130" t="s">
        <v>172</v>
      </c>
      <c r="D35" s="130" t="s">
        <v>173</v>
      </c>
      <c r="E35" s="131" t="s">
        <v>25</v>
      </c>
      <c r="F35" s="131" t="s">
        <v>138</v>
      </c>
      <c r="G35" s="131" t="s">
        <v>174</v>
      </c>
      <c r="H35" s="131" t="s">
        <v>175</v>
      </c>
      <c r="I35" s="131" t="s">
        <v>52</v>
      </c>
      <c r="J35" s="3">
        <v>204947</v>
      </c>
      <c r="K35" s="3">
        <v>153710.25</v>
      </c>
      <c r="L35" s="3">
        <v>51236.75</v>
      </c>
      <c r="M35" s="185">
        <v>13</v>
      </c>
    </row>
    <row r="36" spans="2:15" s="80" customFormat="1" ht="39" customHeight="1" x14ac:dyDescent="0.25">
      <c r="B36" s="184">
        <f t="shared" si="0"/>
        <v>33</v>
      </c>
      <c r="C36" s="132" t="s">
        <v>176</v>
      </c>
      <c r="D36" s="132" t="s">
        <v>177</v>
      </c>
      <c r="E36" s="133" t="s">
        <v>25</v>
      </c>
      <c r="F36" s="133" t="s">
        <v>178</v>
      </c>
      <c r="G36" s="133" t="s">
        <v>179</v>
      </c>
      <c r="H36" s="133" t="s">
        <v>180</v>
      </c>
      <c r="I36" s="133" t="s">
        <v>181</v>
      </c>
      <c r="J36" s="3">
        <v>3728229</v>
      </c>
      <c r="K36" s="3">
        <v>2721607.17</v>
      </c>
      <c r="L36" s="3">
        <v>1006621.83</v>
      </c>
      <c r="M36" s="186">
        <v>10</v>
      </c>
    </row>
    <row r="37" spans="2:15" s="80" customFormat="1" ht="55.5" customHeight="1" x14ac:dyDescent="0.25">
      <c r="B37" s="184">
        <f t="shared" si="0"/>
        <v>34</v>
      </c>
      <c r="C37" s="132" t="s">
        <v>182</v>
      </c>
      <c r="D37" s="132" t="s">
        <v>183</v>
      </c>
      <c r="E37" s="133" t="s">
        <v>25</v>
      </c>
      <c r="F37" s="133" t="s">
        <v>178</v>
      </c>
      <c r="G37" s="133" t="s">
        <v>184</v>
      </c>
      <c r="H37" s="133" t="s">
        <v>185</v>
      </c>
      <c r="I37" s="133" t="s">
        <v>186</v>
      </c>
      <c r="J37" s="3">
        <v>340800</v>
      </c>
      <c r="K37" s="3">
        <v>255600</v>
      </c>
      <c r="L37" s="3">
        <v>85200</v>
      </c>
      <c r="M37" s="186">
        <v>12</v>
      </c>
    </row>
    <row r="38" spans="2:15" s="80" customFormat="1" ht="51.75" customHeight="1" x14ac:dyDescent="0.25">
      <c r="B38" s="184">
        <f t="shared" si="0"/>
        <v>35</v>
      </c>
      <c r="C38" s="132" t="s">
        <v>187</v>
      </c>
      <c r="D38" s="132" t="s">
        <v>188</v>
      </c>
      <c r="E38" s="133" t="s">
        <v>25</v>
      </c>
      <c r="F38" s="133" t="s">
        <v>178</v>
      </c>
      <c r="G38" s="133" t="s">
        <v>189</v>
      </c>
      <c r="H38" s="133" t="s">
        <v>185</v>
      </c>
      <c r="I38" s="133" t="s">
        <v>73</v>
      </c>
      <c r="J38" s="3">
        <v>1045700</v>
      </c>
      <c r="K38" s="3">
        <v>784275</v>
      </c>
      <c r="L38" s="3">
        <v>261425</v>
      </c>
      <c r="M38" s="186">
        <v>12</v>
      </c>
    </row>
    <row r="39" spans="2:15" s="80" customFormat="1" ht="56.25" customHeight="1" x14ac:dyDescent="0.25">
      <c r="B39" s="184">
        <f t="shared" si="0"/>
        <v>36</v>
      </c>
      <c r="C39" s="132" t="s">
        <v>1031</v>
      </c>
      <c r="D39" s="132" t="s">
        <v>190</v>
      </c>
      <c r="E39" s="133" t="s">
        <v>25</v>
      </c>
      <c r="F39" s="133" t="s">
        <v>178</v>
      </c>
      <c r="G39" s="133" t="s">
        <v>191</v>
      </c>
      <c r="H39" s="133" t="s">
        <v>56</v>
      </c>
      <c r="I39" s="133" t="s">
        <v>192</v>
      </c>
      <c r="J39" s="3">
        <v>211640</v>
      </c>
      <c r="K39" s="3">
        <v>158730</v>
      </c>
      <c r="L39" s="3">
        <v>52910</v>
      </c>
      <c r="M39" s="186">
        <v>13</v>
      </c>
    </row>
    <row r="40" spans="2:15" s="80" customFormat="1" ht="21.75" customHeight="1" thickBot="1" x14ac:dyDescent="0.3">
      <c r="B40" s="187">
        <f>B39</f>
        <v>36</v>
      </c>
      <c r="C40" s="299" t="s">
        <v>16</v>
      </c>
      <c r="D40" s="299"/>
      <c r="E40" s="299"/>
      <c r="F40" s="299"/>
      <c r="G40" s="299"/>
      <c r="H40" s="299"/>
      <c r="I40" s="299"/>
      <c r="J40" s="188">
        <f>SUM(J4:J39)</f>
        <v>22993161.829999998</v>
      </c>
      <c r="K40" s="188">
        <f>SUM(K4:K39)</f>
        <v>16678938.890000001</v>
      </c>
      <c r="L40" s="188">
        <f>SUM(L4:L39)</f>
        <v>6022977.7700000005</v>
      </c>
      <c r="M40" s="189"/>
      <c r="N40" s="10"/>
      <c r="O40" s="81"/>
    </row>
    <row r="41" spans="2:15" s="80" customFormat="1" x14ac:dyDescent="0.25">
      <c r="B41" s="78"/>
      <c r="C41" s="79"/>
      <c r="D41" s="79"/>
      <c r="E41" s="79"/>
      <c r="F41" s="79"/>
      <c r="G41" s="79"/>
      <c r="H41" s="79"/>
      <c r="I41" s="79"/>
      <c r="J41" s="10"/>
      <c r="K41" s="10"/>
      <c r="L41" s="10"/>
      <c r="M41" s="10"/>
      <c r="N41" s="10"/>
      <c r="O41" s="81"/>
    </row>
    <row r="42" spans="2:15" s="80" customFormat="1" x14ac:dyDescent="0.25">
      <c r="B42" s="78"/>
      <c r="C42" s="79"/>
      <c r="D42" s="79"/>
      <c r="E42" s="79"/>
      <c r="F42" s="79"/>
      <c r="G42" s="79"/>
      <c r="H42" s="79"/>
      <c r="I42" s="79"/>
      <c r="J42" s="10"/>
      <c r="K42" s="10"/>
      <c r="L42" s="10"/>
      <c r="M42" s="10"/>
      <c r="N42" s="10"/>
      <c r="O42" s="81"/>
    </row>
    <row r="43" spans="2:15" s="80" customFormat="1" x14ac:dyDescent="0.25">
      <c r="B43" s="78"/>
      <c r="C43" s="79"/>
      <c r="D43" s="79"/>
      <c r="E43" s="79"/>
      <c r="F43" s="79"/>
      <c r="G43" s="79"/>
      <c r="H43" s="79"/>
      <c r="I43" s="79"/>
      <c r="J43" s="10"/>
      <c r="K43" s="10"/>
      <c r="L43" s="10"/>
      <c r="M43" s="10"/>
      <c r="N43" s="10"/>
      <c r="O43" s="81"/>
    </row>
    <row r="44" spans="2:15" s="80" customFormat="1" x14ac:dyDescent="0.25">
      <c r="B44" s="78"/>
      <c r="C44" s="79"/>
      <c r="D44" s="79"/>
      <c r="E44" s="79"/>
      <c r="F44" s="79"/>
      <c r="G44" s="79"/>
      <c r="H44" s="79"/>
      <c r="I44" s="79"/>
      <c r="J44" s="10"/>
      <c r="K44" s="10"/>
      <c r="L44" s="10"/>
      <c r="M44" s="10"/>
      <c r="N44" s="10"/>
      <c r="O44" s="81"/>
    </row>
    <row r="45" spans="2:15" s="80" customFormat="1" x14ac:dyDescent="0.25">
      <c r="B45" s="78"/>
      <c r="C45" s="79"/>
      <c r="D45" s="79"/>
      <c r="E45" s="79"/>
      <c r="F45" s="79"/>
      <c r="G45" s="79"/>
      <c r="H45" s="79"/>
      <c r="I45" s="79"/>
      <c r="J45" s="10"/>
      <c r="K45" s="10"/>
      <c r="L45" s="10"/>
      <c r="M45" s="10"/>
      <c r="N45" s="10"/>
      <c r="O45" s="81"/>
    </row>
    <row r="46" spans="2:15" s="80" customFormat="1" x14ac:dyDescent="0.25">
      <c r="B46" s="78"/>
      <c r="C46" s="79"/>
      <c r="D46" s="79"/>
      <c r="E46" s="79"/>
      <c r="F46" s="79"/>
      <c r="G46" s="79"/>
      <c r="H46" s="79"/>
      <c r="I46" s="79"/>
      <c r="J46" s="10"/>
      <c r="K46" s="10"/>
      <c r="L46" s="10"/>
      <c r="M46" s="10"/>
      <c r="N46" s="10"/>
      <c r="O46" s="81"/>
    </row>
    <row r="47" spans="2:15" s="80" customFormat="1" ht="14.25" customHeight="1" x14ac:dyDescent="0.25"/>
    <row r="48" spans="2:15" s="80" customFormat="1" x14ac:dyDescent="0.25"/>
    <row r="49" s="80" customFormat="1" x14ac:dyDescent="0.25"/>
    <row r="50" s="80" customFormat="1" x14ac:dyDescent="0.25"/>
    <row r="51" s="80" customFormat="1" x14ac:dyDescent="0.25"/>
    <row r="52" s="80" customFormat="1" x14ac:dyDescent="0.25"/>
    <row r="53" s="80" customFormat="1" x14ac:dyDescent="0.25"/>
    <row r="54" s="80" customFormat="1" x14ac:dyDescent="0.25"/>
    <row r="55" s="80" customFormat="1" x14ac:dyDescent="0.25"/>
    <row r="56" s="80" customFormat="1" x14ac:dyDescent="0.25"/>
    <row r="57" s="80" customFormat="1" x14ac:dyDescent="0.25"/>
    <row r="58" s="80" customFormat="1" x14ac:dyDescent="0.25"/>
    <row r="59" s="80" customFormat="1" x14ac:dyDescent="0.25"/>
    <row r="60" s="80" customFormat="1" x14ac:dyDescent="0.25"/>
    <row r="61" s="80" customFormat="1" x14ac:dyDescent="0.25"/>
  </sheetData>
  <mergeCells count="14">
    <mergeCell ref="M2:M3"/>
    <mergeCell ref="C40:I40"/>
    <mergeCell ref="B1:L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31496062992125984" right="0.31496062992125984" top="0" bottom="0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"/>
  <sheetViews>
    <sheetView workbookViewId="0">
      <selection activeCell="N20" sqref="N18:N20"/>
    </sheetView>
  </sheetViews>
  <sheetFormatPr defaultRowHeight="15" x14ac:dyDescent="0.25"/>
  <cols>
    <col min="2" max="2" width="5.7109375" customWidth="1"/>
    <col min="3" max="3" width="21.5703125" customWidth="1"/>
    <col min="4" max="4" width="19.5703125" customWidth="1"/>
    <col min="5" max="5" width="12.7109375" customWidth="1"/>
    <col min="6" max="6" width="10.7109375" customWidth="1"/>
    <col min="7" max="7" width="13.7109375" customWidth="1"/>
    <col min="8" max="8" width="10.85546875" customWidth="1"/>
    <col min="9" max="9" width="11.5703125" customWidth="1"/>
    <col min="10" max="10" width="5.28515625" customWidth="1"/>
  </cols>
  <sheetData>
    <row r="1" spans="2:10" s="80" customFormat="1" ht="16.5" thickBot="1" x14ac:dyDescent="0.3">
      <c r="B1" s="311" t="s">
        <v>0</v>
      </c>
      <c r="C1" s="311"/>
      <c r="D1" s="311"/>
      <c r="E1" s="311"/>
      <c r="F1" s="311"/>
      <c r="G1" s="311"/>
      <c r="H1" s="311"/>
      <c r="I1" s="311"/>
      <c r="J1" s="311"/>
    </row>
    <row r="2" spans="2:10" s="80" customFormat="1" x14ac:dyDescent="0.25">
      <c r="B2" s="316" t="s">
        <v>1</v>
      </c>
      <c r="C2" s="309" t="s">
        <v>2</v>
      </c>
      <c r="D2" s="309" t="s">
        <v>3</v>
      </c>
      <c r="E2" s="309" t="s">
        <v>4</v>
      </c>
      <c r="F2" s="309" t="s">
        <v>5</v>
      </c>
      <c r="G2" s="309" t="s">
        <v>6</v>
      </c>
      <c r="H2" s="309" t="s">
        <v>7</v>
      </c>
      <c r="I2" s="318" t="s">
        <v>8</v>
      </c>
      <c r="J2" s="312" t="s">
        <v>17</v>
      </c>
    </row>
    <row r="3" spans="2:10" s="80" customFormat="1" ht="40.5" customHeight="1" thickBot="1" x14ac:dyDescent="0.3">
      <c r="B3" s="317"/>
      <c r="C3" s="310"/>
      <c r="D3" s="310"/>
      <c r="E3" s="310"/>
      <c r="F3" s="310"/>
      <c r="G3" s="310"/>
      <c r="H3" s="310"/>
      <c r="I3" s="319"/>
      <c r="J3" s="313"/>
    </row>
    <row r="4" spans="2:10" s="80" customFormat="1" ht="42.75" customHeight="1" x14ac:dyDescent="0.25">
      <c r="B4" s="200">
        <v>1</v>
      </c>
      <c r="C4" s="6" t="s">
        <v>10</v>
      </c>
      <c r="D4" s="7" t="s">
        <v>11</v>
      </c>
      <c r="E4" s="8" t="s">
        <v>12</v>
      </c>
      <c r="F4" s="8" t="s">
        <v>13</v>
      </c>
      <c r="G4" s="1" t="s">
        <v>14</v>
      </c>
      <c r="H4" s="8" t="s">
        <v>15</v>
      </c>
      <c r="I4" s="201">
        <v>53655</v>
      </c>
      <c r="J4" s="202">
        <v>13</v>
      </c>
    </row>
    <row r="5" spans="2:10" s="80" customFormat="1" ht="27" customHeight="1" thickBot="1" x14ac:dyDescent="0.3">
      <c r="B5" s="203">
        <v>1</v>
      </c>
      <c r="C5" s="314" t="s">
        <v>16</v>
      </c>
      <c r="D5" s="315"/>
      <c r="E5" s="315"/>
      <c r="F5" s="315"/>
      <c r="G5" s="315"/>
      <c r="H5" s="315"/>
      <c r="I5" s="204">
        <v>53655</v>
      </c>
      <c r="J5" s="205"/>
    </row>
    <row r="6" spans="2:10" s="80" customFormat="1" x14ac:dyDescent="0.25"/>
  </sheetData>
  <mergeCells count="11">
    <mergeCell ref="E2:E3"/>
    <mergeCell ref="B1:J1"/>
    <mergeCell ref="C2:C3"/>
    <mergeCell ref="J2:J3"/>
    <mergeCell ref="C5:H5"/>
    <mergeCell ref="G2:G3"/>
    <mergeCell ref="H2:H3"/>
    <mergeCell ref="D2:D3"/>
    <mergeCell ref="F2:F3"/>
    <mergeCell ref="B2:B3"/>
    <mergeCell ref="I2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"/>
  <sheetViews>
    <sheetView workbookViewId="0">
      <selection activeCell="L18" sqref="L18"/>
    </sheetView>
  </sheetViews>
  <sheetFormatPr defaultRowHeight="15" x14ac:dyDescent="0.25"/>
  <cols>
    <col min="2" max="2" width="5.140625" customWidth="1"/>
    <col min="3" max="3" width="37.5703125" customWidth="1"/>
    <col min="4" max="4" width="20.42578125" customWidth="1"/>
    <col min="5" max="5" width="11" customWidth="1"/>
    <col min="7" max="7" width="11.140625" customWidth="1"/>
    <col min="8" max="8" width="13.42578125" customWidth="1"/>
    <col min="9" max="9" width="5.7109375" customWidth="1"/>
  </cols>
  <sheetData>
    <row r="1" spans="2:15" s="80" customFormat="1" ht="23.25" customHeight="1" thickBot="1" x14ac:dyDescent="0.3">
      <c r="B1" s="311" t="s">
        <v>193</v>
      </c>
      <c r="C1" s="311"/>
      <c r="D1" s="311"/>
      <c r="E1" s="311"/>
      <c r="F1" s="311"/>
      <c r="G1" s="311"/>
      <c r="H1" s="311"/>
      <c r="I1" s="311"/>
      <c r="J1" s="12"/>
      <c r="K1" s="12"/>
      <c r="L1" s="12"/>
      <c r="M1" s="12"/>
      <c r="N1" s="12"/>
      <c r="O1" s="12"/>
    </row>
    <row r="2" spans="2:15" s="80" customFormat="1" ht="51" customHeight="1" x14ac:dyDescent="0.25">
      <c r="B2" s="316" t="s">
        <v>1</v>
      </c>
      <c r="C2" s="309" t="s">
        <v>2</v>
      </c>
      <c r="D2" s="309" t="s">
        <v>3</v>
      </c>
      <c r="E2" s="309" t="s">
        <v>4</v>
      </c>
      <c r="F2" s="309" t="s">
        <v>5</v>
      </c>
      <c r="G2" s="309" t="s">
        <v>7</v>
      </c>
      <c r="H2" s="318" t="s">
        <v>8</v>
      </c>
      <c r="I2" s="312" t="s">
        <v>1021</v>
      </c>
      <c r="J2" s="11"/>
      <c r="K2" s="320"/>
      <c r="L2" s="320"/>
      <c r="M2" s="320"/>
      <c r="N2" s="320"/>
      <c r="O2" s="81"/>
    </row>
    <row r="3" spans="2:15" s="80" customFormat="1" ht="2.25" customHeight="1" thickBot="1" x14ac:dyDescent="0.3">
      <c r="B3" s="317"/>
      <c r="C3" s="310"/>
      <c r="D3" s="310"/>
      <c r="E3" s="310"/>
      <c r="F3" s="310"/>
      <c r="G3" s="310"/>
      <c r="H3" s="319"/>
      <c r="I3" s="313"/>
      <c r="J3" s="9"/>
      <c r="K3" s="320"/>
      <c r="L3" s="9"/>
      <c r="M3" s="9"/>
      <c r="N3" s="320"/>
      <c r="O3" s="81"/>
    </row>
    <row r="4" spans="2:15" s="80" customFormat="1" ht="46.5" customHeight="1" x14ac:dyDescent="0.25">
      <c r="B4" s="195">
        <v>1</v>
      </c>
      <c r="C4" s="75" t="s">
        <v>194</v>
      </c>
      <c r="D4" s="76" t="s">
        <v>195</v>
      </c>
      <c r="E4" s="77" t="s">
        <v>12</v>
      </c>
      <c r="F4" s="77" t="s">
        <v>196</v>
      </c>
      <c r="G4" s="77" t="s">
        <v>197</v>
      </c>
      <c r="H4" s="196">
        <v>298467</v>
      </c>
      <c r="I4" s="197">
        <v>13</v>
      </c>
      <c r="J4" s="10"/>
      <c r="K4" s="10"/>
      <c r="L4" s="10"/>
      <c r="M4" s="10"/>
      <c r="N4" s="10"/>
      <c r="O4" s="81"/>
    </row>
    <row r="5" spans="2:15" s="80" customFormat="1" ht="27.75" customHeight="1" thickBot="1" x14ac:dyDescent="0.3">
      <c r="B5" s="187">
        <v>1</v>
      </c>
      <c r="C5" s="299" t="s">
        <v>16</v>
      </c>
      <c r="D5" s="321"/>
      <c r="E5" s="321"/>
      <c r="F5" s="321"/>
      <c r="G5" s="321"/>
      <c r="H5" s="198">
        <v>298467</v>
      </c>
      <c r="I5" s="199"/>
      <c r="J5" s="10"/>
      <c r="K5" s="10"/>
      <c r="L5" s="10"/>
      <c r="M5" s="10"/>
      <c r="N5" s="10"/>
      <c r="O5" s="81"/>
    </row>
  </sheetData>
  <mergeCells count="13">
    <mergeCell ref="L2:M2"/>
    <mergeCell ref="N2:N3"/>
    <mergeCell ref="I2:I3"/>
    <mergeCell ref="B1:I1"/>
    <mergeCell ref="C5:G5"/>
    <mergeCell ref="G2:G3"/>
    <mergeCell ref="D2:D3"/>
    <mergeCell ref="F2:F3"/>
    <mergeCell ref="B2:B3"/>
    <mergeCell ref="H2:H3"/>
    <mergeCell ref="E2:E3"/>
    <mergeCell ref="C2:C3"/>
    <mergeCell ref="K2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workbookViewId="0">
      <selection activeCell="E22" sqref="E22"/>
    </sheetView>
  </sheetViews>
  <sheetFormatPr defaultRowHeight="15" x14ac:dyDescent="0.25"/>
  <cols>
    <col min="1" max="1" width="7.42578125" customWidth="1"/>
    <col min="2" max="2" width="5" customWidth="1"/>
    <col min="3" max="3" width="35.7109375" customWidth="1"/>
    <col min="4" max="4" width="15.85546875" customWidth="1"/>
    <col min="5" max="5" width="13.7109375" customWidth="1"/>
    <col min="6" max="6" width="12.42578125" customWidth="1"/>
    <col min="7" max="7" width="10.140625" customWidth="1"/>
    <col min="9" max="9" width="10.28515625" customWidth="1"/>
    <col min="10" max="10" width="5.5703125" customWidth="1"/>
  </cols>
  <sheetData>
    <row r="1" spans="2:20" s="136" customFormat="1" ht="12.75" thickBot="1" x14ac:dyDescent="0.25">
      <c r="B1" s="336" t="s">
        <v>198</v>
      </c>
      <c r="C1" s="336"/>
      <c r="D1" s="336"/>
      <c r="E1" s="336"/>
      <c r="F1" s="336"/>
      <c r="G1" s="336"/>
      <c r="H1" s="336"/>
      <c r="I1" s="336"/>
      <c r="J1" s="336"/>
      <c r="K1" s="134"/>
      <c r="L1" s="134"/>
      <c r="M1" s="134"/>
      <c r="N1" s="134"/>
      <c r="O1" s="134"/>
      <c r="P1" s="134"/>
      <c r="Q1" s="134"/>
      <c r="R1" s="134"/>
      <c r="S1" s="134"/>
      <c r="T1" s="135"/>
    </row>
    <row r="2" spans="2:20" s="136" customFormat="1" ht="12" x14ac:dyDescent="0.2">
      <c r="B2" s="337" t="s">
        <v>1</v>
      </c>
      <c r="C2" s="339" t="s">
        <v>2</v>
      </c>
      <c r="D2" s="339" t="s">
        <v>3</v>
      </c>
      <c r="E2" s="339" t="s">
        <v>4</v>
      </c>
      <c r="F2" s="339" t="s">
        <v>5</v>
      </c>
      <c r="G2" s="339" t="s">
        <v>19</v>
      </c>
      <c r="H2" s="339" t="s">
        <v>7</v>
      </c>
      <c r="I2" s="341" t="s">
        <v>8</v>
      </c>
      <c r="J2" s="343" t="s">
        <v>9</v>
      </c>
      <c r="K2" s="137"/>
      <c r="L2" s="137"/>
      <c r="M2" s="137"/>
      <c r="N2" s="331"/>
      <c r="O2" s="332"/>
      <c r="P2" s="332"/>
      <c r="Q2" s="332"/>
      <c r="R2" s="332"/>
      <c r="S2" s="331"/>
    </row>
    <row r="3" spans="2:20" s="136" customFormat="1" ht="48" customHeight="1" thickBot="1" x14ac:dyDescent="0.25">
      <c r="B3" s="338"/>
      <c r="C3" s="340"/>
      <c r="D3" s="340"/>
      <c r="E3" s="340"/>
      <c r="F3" s="340"/>
      <c r="G3" s="340"/>
      <c r="H3" s="340"/>
      <c r="I3" s="342"/>
      <c r="J3" s="344"/>
      <c r="K3" s="138"/>
      <c r="L3" s="138"/>
      <c r="M3" s="138"/>
      <c r="N3" s="331"/>
      <c r="O3" s="138"/>
      <c r="P3" s="138"/>
      <c r="Q3" s="138"/>
      <c r="R3" s="138"/>
      <c r="S3" s="331"/>
    </row>
    <row r="4" spans="2:20" s="136" customFormat="1" ht="51" customHeight="1" x14ac:dyDescent="0.2">
      <c r="B4" s="218">
        <v>1</v>
      </c>
      <c r="C4" s="219" t="s">
        <v>199</v>
      </c>
      <c r="D4" s="220" t="s">
        <v>200</v>
      </c>
      <c r="E4" s="221" t="s">
        <v>12</v>
      </c>
      <c r="F4" s="221" t="s">
        <v>201</v>
      </c>
      <c r="G4" s="220" t="s">
        <v>202</v>
      </c>
      <c r="H4" s="221" t="s">
        <v>203</v>
      </c>
      <c r="I4" s="222">
        <v>353931</v>
      </c>
      <c r="J4" s="223">
        <v>11</v>
      </c>
      <c r="K4" s="139"/>
      <c r="L4" s="139"/>
      <c r="M4" s="139"/>
      <c r="N4" s="140"/>
      <c r="O4" s="139"/>
      <c r="P4" s="139"/>
      <c r="Q4" s="139"/>
      <c r="R4" s="139"/>
      <c r="S4" s="140"/>
    </row>
    <row r="5" spans="2:20" s="136" customFormat="1" ht="38.25" customHeight="1" x14ac:dyDescent="0.2">
      <c r="B5" s="217">
        <v>2</v>
      </c>
      <c r="C5" s="206" t="s">
        <v>204</v>
      </c>
      <c r="D5" s="207" t="s">
        <v>205</v>
      </c>
      <c r="E5" s="208" t="s">
        <v>12</v>
      </c>
      <c r="F5" s="208" t="s">
        <v>201</v>
      </c>
      <c r="G5" s="207" t="s">
        <v>206</v>
      </c>
      <c r="H5" s="208" t="s">
        <v>207</v>
      </c>
      <c r="I5" s="209">
        <v>161815</v>
      </c>
      <c r="J5" s="210">
        <v>12</v>
      </c>
      <c r="K5" s="139"/>
      <c r="L5" s="139"/>
      <c r="M5" s="139"/>
      <c r="N5" s="140"/>
      <c r="O5" s="139"/>
      <c r="P5" s="139"/>
      <c r="Q5" s="139"/>
      <c r="R5" s="139"/>
      <c r="S5" s="140"/>
    </row>
    <row r="6" spans="2:20" s="136" customFormat="1" ht="21.75" customHeight="1" thickBot="1" x14ac:dyDescent="0.25">
      <c r="B6" s="216">
        <f>B5</f>
        <v>2</v>
      </c>
      <c r="C6" s="323" t="s">
        <v>16</v>
      </c>
      <c r="D6" s="324"/>
      <c r="E6" s="324"/>
      <c r="F6" s="324"/>
      <c r="G6" s="324"/>
      <c r="H6" s="324"/>
      <c r="I6" s="211">
        <f>SUM(I4:I5)</f>
        <v>515746</v>
      </c>
      <c r="J6" s="212"/>
      <c r="K6" s="141"/>
      <c r="L6" s="141"/>
      <c r="M6" s="141"/>
      <c r="N6" s="141"/>
      <c r="O6" s="141"/>
      <c r="P6" s="141"/>
      <c r="Q6" s="141"/>
    </row>
    <row r="7" spans="2:20" s="136" customFormat="1" ht="12" x14ac:dyDescent="0.2"/>
    <row r="8" spans="2:20" s="136" customFormat="1" ht="12" x14ac:dyDescent="0.2"/>
    <row r="9" spans="2:20" s="136" customFormat="1" ht="21.75" customHeight="1" thickBot="1" x14ac:dyDescent="0.25">
      <c r="B9" s="333" t="s">
        <v>208</v>
      </c>
      <c r="C9" s="333"/>
      <c r="D9" s="333"/>
      <c r="E9" s="333"/>
      <c r="F9" s="333"/>
      <c r="G9" s="333"/>
      <c r="H9" s="333"/>
      <c r="I9" s="333"/>
      <c r="J9" s="333"/>
      <c r="K9" s="142"/>
      <c r="L9" s="142"/>
      <c r="M9" s="142"/>
      <c r="N9" s="142"/>
      <c r="O9" s="142"/>
      <c r="P9" s="142"/>
      <c r="Q9" s="142"/>
      <c r="R9" s="143"/>
    </row>
    <row r="10" spans="2:20" s="136" customFormat="1" ht="15.75" customHeight="1" x14ac:dyDescent="0.2">
      <c r="B10" s="334" t="s">
        <v>1</v>
      </c>
      <c r="C10" s="325" t="s">
        <v>2</v>
      </c>
      <c r="D10" s="325" t="s">
        <v>3</v>
      </c>
      <c r="E10" s="325" t="s">
        <v>4</v>
      </c>
      <c r="F10" s="325" t="s">
        <v>5</v>
      </c>
      <c r="G10" s="325" t="s">
        <v>19</v>
      </c>
      <c r="H10" s="325" t="s">
        <v>7</v>
      </c>
      <c r="I10" s="326" t="s">
        <v>8</v>
      </c>
      <c r="J10" s="328" t="s">
        <v>9</v>
      </c>
      <c r="K10" s="144"/>
      <c r="L10" s="144"/>
      <c r="M10" s="322"/>
      <c r="N10" s="330"/>
      <c r="O10" s="330"/>
      <c r="P10" s="330"/>
      <c r="Q10" s="322"/>
    </row>
    <row r="11" spans="2:20" s="136" customFormat="1" ht="57.75" customHeight="1" thickBot="1" x14ac:dyDescent="0.25">
      <c r="B11" s="335"/>
      <c r="C11" s="324"/>
      <c r="D11" s="324"/>
      <c r="E11" s="324"/>
      <c r="F11" s="324"/>
      <c r="G11" s="324"/>
      <c r="H11" s="324"/>
      <c r="I11" s="327"/>
      <c r="J11" s="329"/>
      <c r="K11" s="145"/>
      <c r="L11" s="145"/>
      <c r="M11" s="322"/>
      <c r="N11" s="145"/>
      <c r="O11" s="145"/>
      <c r="P11" s="145"/>
      <c r="Q11" s="322"/>
    </row>
    <row r="12" spans="2:20" s="136" customFormat="1" ht="38.25" customHeight="1" x14ac:dyDescent="0.2">
      <c r="B12" s="224">
        <v>1</v>
      </c>
      <c r="C12" s="225" t="s">
        <v>209</v>
      </c>
      <c r="D12" s="226" t="s">
        <v>210</v>
      </c>
      <c r="E12" s="227" t="s">
        <v>12</v>
      </c>
      <c r="F12" s="227" t="s">
        <v>201</v>
      </c>
      <c r="G12" s="228" t="s">
        <v>211</v>
      </c>
      <c r="H12" s="227" t="s">
        <v>212</v>
      </c>
      <c r="I12" s="229">
        <v>372135.76</v>
      </c>
      <c r="J12" s="230">
        <v>12</v>
      </c>
      <c r="K12" s="146"/>
      <c r="L12" s="146"/>
      <c r="M12" s="147"/>
      <c r="N12" s="146"/>
      <c r="O12" s="146"/>
      <c r="P12" s="146"/>
      <c r="Q12" s="147"/>
    </row>
    <row r="13" spans="2:20" s="136" customFormat="1" ht="26.25" customHeight="1" x14ac:dyDescent="0.2">
      <c r="B13" s="213">
        <f>B12+1</f>
        <v>2</v>
      </c>
      <c r="C13" s="148" t="s">
        <v>213</v>
      </c>
      <c r="D13" s="149" t="s">
        <v>214</v>
      </c>
      <c r="E13" s="150" t="s">
        <v>12</v>
      </c>
      <c r="F13" s="150" t="s">
        <v>201</v>
      </c>
      <c r="G13" s="151" t="s">
        <v>215</v>
      </c>
      <c r="H13" s="150" t="s">
        <v>216</v>
      </c>
      <c r="I13" s="214">
        <v>141000</v>
      </c>
      <c r="J13" s="215">
        <v>12</v>
      </c>
      <c r="K13" s="146"/>
      <c r="L13" s="146"/>
      <c r="M13" s="147"/>
      <c r="N13" s="146"/>
      <c r="O13" s="146"/>
      <c r="P13" s="146"/>
      <c r="Q13" s="147"/>
    </row>
    <row r="14" spans="2:20" s="136" customFormat="1" ht="27.75" customHeight="1" x14ac:dyDescent="0.2">
      <c r="B14" s="213">
        <f>B13+1</f>
        <v>3</v>
      </c>
      <c r="C14" s="148" t="s">
        <v>217</v>
      </c>
      <c r="D14" s="149" t="s">
        <v>218</v>
      </c>
      <c r="E14" s="150" t="s">
        <v>12</v>
      </c>
      <c r="F14" s="150" t="s">
        <v>201</v>
      </c>
      <c r="G14" s="151" t="s">
        <v>219</v>
      </c>
      <c r="H14" s="150" t="s">
        <v>220</v>
      </c>
      <c r="I14" s="214">
        <v>150000</v>
      </c>
      <c r="J14" s="215">
        <v>13</v>
      </c>
      <c r="K14" s="146"/>
      <c r="L14" s="146"/>
      <c r="M14" s="147"/>
      <c r="N14" s="146"/>
      <c r="O14" s="146"/>
      <c r="P14" s="146"/>
      <c r="Q14" s="147"/>
    </row>
    <row r="15" spans="2:20" s="136" customFormat="1" ht="59.25" customHeight="1" x14ac:dyDescent="0.2">
      <c r="B15" s="213">
        <f>B14+1</f>
        <v>4</v>
      </c>
      <c r="C15" s="148" t="s">
        <v>221</v>
      </c>
      <c r="D15" s="149" t="s">
        <v>222</v>
      </c>
      <c r="E15" s="150" t="s">
        <v>12</v>
      </c>
      <c r="F15" s="150" t="s">
        <v>223</v>
      </c>
      <c r="G15" s="151" t="s">
        <v>224</v>
      </c>
      <c r="H15" s="150" t="s">
        <v>225</v>
      </c>
      <c r="I15" s="214">
        <v>44432</v>
      </c>
      <c r="J15" s="215">
        <v>12</v>
      </c>
      <c r="K15" s="146"/>
      <c r="L15" s="146"/>
      <c r="M15" s="147"/>
      <c r="N15" s="146"/>
      <c r="O15" s="146"/>
      <c r="P15" s="146"/>
      <c r="Q15" s="147"/>
    </row>
    <row r="16" spans="2:20" s="136" customFormat="1" ht="30" customHeight="1" x14ac:dyDescent="0.2">
      <c r="B16" s="213">
        <f>B15+1</f>
        <v>5</v>
      </c>
      <c r="C16" s="148" t="s">
        <v>226</v>
      </c>
      <c r="D16" s="149" t="s">
        <v>227</v>
      </c>
      <c r="E16" s="150" t="s">
        <v>12</v>
      </c>
      <c r="F16" s="150" t="s">
        <v>228</v>
      </c>
      <c r="G16" s="151" t="s">
        <v>229</v>
      </c>
      <c r="H16" s="150" t="s">
        <v>230</v>
      </c>
      <c r="I16" s="214">
        <v>187100</v>
      </c>
      <c r="J16" s="215">
        <v>13</v>
      </c>
      <c r="K16" s="146"/>
      <c r="L16" s="146"/>
      <c r="M16" s="147"/>
      <c r="N16" s="146"/>
      <c r="O16" s="146"/>
      <c r="P16" s="146"/>
      <c r="Q16" s="147"/>
    </row>
    <row r="17" spans="2:17" s="136" customFormat="1" ht="18.75" customHeight="1" thickBot="1" x14ac:dyDescent="0.25">
      <c r="B17" s="216">
        <f>B16</f>
        <v>5</v>
      </c>
      <c r="C17" s="323" t="s">
        <v>16</v>
      </c>
      <c r="D17" s="324"/>
      <c r="E17" s="324"/>
      <c r="F17" s="324"/>
      <c r="G17" s="324"/>
      <c r="H17" s="324"/>
      <c r="I17" s="211">
        <f>SUM(I12:I16)</f>
        <v>894667.76</v>
      </c>
      <c r="J17" s="212"/>
      <c r="K17" s="141"/>
      <c r="L17" s="141"/>
      <c r="M17" s="141"/>
      <c r="N17" s="141"/>
      <c r="O17" s="141"/>
      <c r="P17" s="141"/>
      <c r="Q17" s="141"/>
    </row>
    <row r="18" spans="2:17" s="152" customFormat="1" ht="12" x14ac:dyDescent="0.2"/>
  </sheetData>
  <mergeCells count="28">
    <mergeCell ref="B1:J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B10:B11"/>
    <mergeCell ref="C10:C11"/>
    <mergeCell ref="D10:D11"/>
    <mergeCell ref="E10:E11"/>
    <mergeCell ref="F10:F11"/>
    <mergeCell ref="N2:N3"/>
    <mergeCell ref="O2:R2"/>
    <mergeCell ref="S2:S3"/>
    <mergeCell ref="C6:H6"/>
    <mergeCell ref="B9:J9"/>
    <mergeCell ref="Q10:Q11"/>
    <mergeCell ref="C17:H17"/>
    <mergeCell ref="G10:G11"/>
    <mergeCell ref="H10:H11"/>
    <mergeCell ref="I10:I11"/>
    <mergeCell ref="J10:J11"/>
    <mergeCell ref="M10:M11"/>
    <mergeCell ref="N10:P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9" workbookViewId="0">
      <selection activeCell="P37" sqref="P37"/>
    </sheetView>
  </sheetViews>
  <sheetFormatPr defaultRowHeight="15" x14ac:dyDescent="0.25"/>
  <cols>
    <col min="1" max="1" width="4.7109375" customWidth="1"/>
    <col min="2" max="2" width="21.28515625" customWidth="1"/>
    <col min="3" max="3" width="15.42578125" customWidth="1"/>
    <col min="4" max="4" width="15.7109375" customWidth="1"/>
    <col min="5" max="5" width="15.85546875" customWidth="1"/>
    <col min="6" max="6" width="11.5703125" customWidth="1"/>
    <col min="7" max="7" width="10.5703125" customWidth="1"/>
    <col min="8" max="9" width="12.85546875" customWidth="1"/>
    <col min="10" max="10" width="13.85546875" customWidth="1"/>
    <col min="11" max="11" width="18.42578125" customWidth="1"/>
  </cols>
  <sheetData>
    <row r="1" spans="1:11" s="80" customFormat="1" ht="15.75" thickBot="1" x14ac:dyDescent="0.3">
      <c r="B1" s="348" t="s">
        <v>846</v>
      </c>
      <c r="C1" s="348"/>
      <c r="D1" s="348"/>
      <c r="E1" s="348"/>
      <c r="F1" s="348"/>
      <c r="G1" s="348"/>
      <c r="H1" s="348"/>
      <c r="I1" s="348"/>
      <c r="J1" s="348"/>
      <c r="K1" s="348"/>
    </row>
    <row r="2" spans="1:11" s="80" customFormat="1" ht="15.75" thickBot="1" x14ac:dyDescent="0.3">
      <c r="A2" s="349" t="s">
        <v>1020</v>
      </c>
      <c r="B2" s="351" t="s">
        <v>847</v>
      </c>
      <c r="C2" s="351" t="s">
        <v>848</v>
      </c>
      <c r="D2" s="345" t="s">
        <v>849</v>
      </c>
      <c r="E2" s="345" t="s">
        <v>850</v>
      </c>
      <c r="F2" s="345" t="s">
        <v>851</v>
      </c>
      <c r="G2" s="345" t="s">
        <v>852</v>
      </c>
      <c r="H2" s="346" t="s">
        <v>853</v>
      </c>
      <c r="I2" s="346" t="s">
        <v>854</v>
      </c>
      <c r="J2" s="345" t="s">
        <v>855</v>
      </c>
      <c r="K2" s="345" t="s">
        <v>856</v>
      </c>
    </row>
    <row r="3" spans="1:11" s="80" customFormat="1" ht="33" customHeight="1" thickBot="1" x14ac:dyDescent="0.3">
      <c r="A3" s="350"/>
      <c r="B3" s="351"/>
      <c r="C3" s="351"/>
      <c r="D3" s="345"/>
      <c r="E3" s="345"/>
      <c r="F3" s="345"/>
      <c r="G3" s="345"/>
      <c r="H3" s="347"/>
      <c r="I3" s="347"/>
      <c r="J3" s="345"/>
      <c r="K3" s="345"/>
    </row>
    <row r="4" spans="1:11" s="80" customFormat="1" ht="22.5" x14ac:dyDescent="0.25">
      <c r="A4" s="124">
        <f>1</f>
        <v>1</v>
      </c>
      <c r="B4" s="153" t="s">
        <v>857</v>
      </c>
      <c r="C4" s="153" t="s">
        <v>858</v>
      </c>
      <c r="D4" s="154" t="s">
        <v>859</v>
      </c>
      <c r="E4" s="100" t="s">
        <v>12</v>
      </c>
      <c r="F4" s="126">
        <v>38869</v>
      </c>
      <c r="G4" s="126">
        <v>39113</v>
      </c>
      <c r="H4" s="102">
        <v>2600</v>
      </c>
      <c r="I4" s="102">
        <v>2600</v>
      </c>
      <c r="J4" s="100" t="s">
        <v>860</v>
      </c>
      <c r="K4" s="101" t="s">
        <v>861</v>
      </c>
    </row>
    <row r="5" spans="1:11" s="80" customFormat="1" ht="22.5" x14ac:dyDescent="0.25">
      <c r="A5" s="123">
        <f t="shared" ref="A5:A36" si="0">1+A4</f>
        <v>2</v>
      </c>
      <c r="B5" s="155" t="s">
        <v>862</v>
      </c>
      <c r="C5" s="155" t="s">
        <v>858</v>
      </c>
      <c r="D5" s="156" t="s">
        <v>863</v>
      </c>
      <c r="E5" s="103" t="s">
        <v>12</v>
      </c>
      <c r="F5" s="127">
        <v>39083</v>
      </c>
      <c r="G5" s="127">
        <v>39356</v>
      </c>
      <c r="H5" s="105">
        <v>14350</v>
      </c>
      <c r="I5" s="105">
        <v>14350</v>
      </c>
      <c r="J5" s="103" t="s">
        <v>864</v>
      </c>
      <c r="K5" s="104"/>
    </row>
    <row r="6" spans="1:11" s="80" customFormat="1" ht="22.5" x14ac:dyDescent="0.25">
      <c r="A6" s="123">
        <f t="shared" si="0"/>
        <v>3</v>
      </c>
      <c r="B6" s="155" t="s">
        <v>865</v>
      </c>
      <c r="C6" s="155" t="s">
        <v>866</v>
      </c>
      <c r="D6" s="156" t="s">
        <v>867</v>
      </c>
      <c r="E6" s="103" t="s">
        <v>201</v>
      </c>
      <c r="F6" s="128">
        <v>38596</v>
      </c>
      <c r="G6" s="128">
        <v>40940</v>
      </c>
      <c r="H6" s="107">
        <v>298000</v>
      </c>
      <c r="I6" s="107">
        <v>198000</v>
      </c>
      <c r="J6" s="103" t="s">
        <v>860</v>
      </c>
      <c r="K6" s="106"/>
    </row>
    <row r="7" spans="1:11" s="80" customFormat="1" ht="22.5" x14ac:dyDescent="0.25">
      <c r="A7" s="123">
        <f t="shared" si="0"/>
        <v>4</v>
      </c>
      <c r="B7" s="155" t="s">
        <v>868</v>
      </c>
      <c r="C7" s="155" t="s">
        <v>858</v>
      </c>
      <c r="D7" s="156" t="s">
        <v>869</v>
      </c>
      <c r="E7" s="103" t="s">
        <v>12</v>
      </c>
      <c r="F7" s="127">
        <v>38869</v>
      </c>
      <c r="G7" s="127">
        <v>39081</v>
      </c>
      <c r="H7" s="105">
        <v>11510</v>
      </c>
      <c r="I7" s="105">
        <v>2296</v>
      </c>
      <c r="J7" s="103" t="s">
        <v>864</v>
      </c>
      <c r="K7" s="104" t="s">
        <v>861</v>
      </c>
    </row>
    <row r="8" spans="1:11" s="80" customFormat="1" ht="19.5" customHeight="1" x14ac:dyDescent="0.25">
      <c r="A8" s="123">
        <f t="shared" si="0"/>
        <v>5</v>
      </c>
      <c r="B8" s="155" t="s">
        <v>870</v>
      </c>
      <c r="C8" s="155" t="s">
        <v>871</v>
      </c>
      <c r="D8" s="156" t="s">
        <v>872</v>
      </c>
      <c r="E8" s="103" t="s">
        <v>873</v>
      </c>
      <c r="F8" s="127">
        <v>38718</v>
      </c>
      <c r="G8" s="127">
        <v>40543</v>
      </c>
      <c r="H8" s="105">
        <v>9492000</v>
      </c>
      <c r="I8" s="105">
        <v>621000</v>
      </c>
      <c r="J8" s="103" t="s">
        <v>874</v>
      </c>
      <c r="K8" s="104" t="s">
        <v>875</v>
      </c>
    </row>
    <row r="9" spans="1:11" s="80" customFormat="1" ht="22.5" customHeight="1" x14ac:dyDescent="0.25">
      <c r="A9" s="123">
        <f t="shared" si="0"/>
        <v>6</v>
      </c>
      <c r="B9" s="155" t="s">
        <v>876</v>
      </c>
      <c r="C9" s="155" t="s">
        <v>877</v>
      </c>
      <c r="D9" s="156" t="s">
        <v>878</v>
      </c>
      <c r="E9" s="103" t="s">
        <v>201</v>
      </c>
      <c r="F9" s="127">
        <v>39083</v>
      </c>
      <c r="G9" s="127">
        <v>39994</v>
      </c>
      <c r="H9" s="105">
        <v>395000</v>
      </c>
      <c r="I9" s="105">
        <v>30000</v>
      </c>
      <c r="J9" s="103" t="s">
        <v>874</v>
      </c>
      <c r="K9" s="104" t="s">
        <v>879</v>
      </c>
    </row>
    <row r="10" spans="1:11" s="80" customFormat="1" ht="22.5" x14ac:dyDescent="0.25">
      <c r="A10" s="123">
        <f t="shared" si="0"/>
        <v>7</v>
      </c>
      <c r="B10" s="155" t="s">
        <v>880</v>
      </c>
      <c r="C10" s="155" t="s">
        <v>881</v>
      </c>
      <c r="D10" s="156" t="s">
        <v>882</v>
      </c>
      <c r="E10" s="103" t="s">
        <v>201</v>
      </c>
      <c r="F10" s="127">
        <v>38718</v>
      </c>
      <c r="G10" s="127">
        <v>40787</v>
      </c>
      <c r="H10" s="105">
        <v>2000940</v>
      </c>
      <c r="I10" s="105">
        <v>48500</v>
      </c>
      <c r="J10" s="103" t="s">
        <v>864</v>
      </c>
      <c r="K10" s="104"/>
    </row>
    <row r="11" spans="1:11" s="80" customFormat="1" ht="24.75" customHeight="1" x14ac:dyDescent="0.25">
      <c r="A11" s="123">
        <f t="shared" si="0"/>
        <v>8</v>
      </c>
      <c r="B11" s="155" t="s">
        <v>883</v>
      </c>
      <c r="C11" s="155" t="s">
        <v>884</v>
      </c>
      <c r="D11" s="156" t="s">
        <v>885</v>
      </c>
      <c r="E11" s="103" t="s">
        <v>886</v>
      </c>
      <c r="F11" s="127">
        <v>38718</v>
      </c>
      <c r="G11" s="127">
        <v>40543</v>
      </c>
      <c r="H11" s="105">
        <v>111613</v>
      </c>
      <c r="I11" s="105">
        <v>80000</v>
      </c>
      <c r="J11" s="103" t="s">
        <v>874</v>
      </c>
      <c r="K11" s="104" t="s">
        <v>875</v>
      </c>
    </row>
    <row r="12" spans="1:11" s="80" customFormat="1" ht="22.5" x14ac:dyDescent="0.25">
      <c r="A12" s="123">
        <f t="shared" si="0"/>
        <v>9</v>
      </c>
      <c r="B12" s="155" t="s">
        <v>887</v>
      </c>
      <c r="C12" s="155" t="s">
        <v>888</v>
      </c>
      <c r="D12" s="156" t="s">
        <v>889</v>
      </c>
      <c r="E12" s="103" t="s">
        <v>890</v>
      </c>
      <c r="F12" s="127">
        <v>39479</v>
      </c>
      <c r="G12" s="127">
        <v>40026</v>
      </c>
      <c r="H12" s="105">
        <v>1997340</v>
      </c>
      <c r="I12" s="105">
        <v>61600</v>
      </c>
      <c r="J12" s="103" t="s">
        <v>891</v>
      </c>
      <c r="K12" s="104"/>
    </row>
    <row r="13" spans="1:11" s="80" customFormat="1" ht="22.5" x14ac:dyDescent="0.25">
      <c r="A13" s="123">
        <f t="shared" si="0"/>
        <v>10</v>
      </c>
      <c r="B13" s="155" t="s">
        <v>892</v>
      </c>
      <c r="C13" s="155" t="s">
        <v>893</v>
      </c>
      <c r="D13" s="156" t="s">
        <v>894</v>
      </c>
      <c r="E13" s="103" t="s">
        <v>895</v>
      </c>
      <c r="F13" s="127">
        <v>39083</v>
      </c>
      <c r="G13" s="127">
        <v>39447</v>
      </c>
      <c r="H13" s="105">
        <v>500185</v>
      </c>
      <c r="I13" s="105">
        <v>10000</v>
      </c>
      <c r="J13" s="103" t="s">
        <v>874</v>
      </c>
      <c r="K13" s="104" t="s">
        <v>879</v>
      </c>
    </row>
    <row r="14" spans="1:11" s="80" customFormat="1" ht="24.75" customHeight="1" x14ac:dyDescent="0.25">
      <c r="A14" s="123">
        <f t="shared" si="0"/>
        <v>11</v>
      </c>
      <c r="B14" s="155" t="s">
        <v>896</v>
      </c>
      <c r="C14" s="155" t="s">
        <v>897</v>
      </c>
      <c r="D14" s="156" t="s">
        <v>898</v>
      </c>
      <c r="E14" s="103" t="s">
        <v>201</v>
      </c>
      <c r="F14" s="127">
        <v>38991</v>
      </c>
      <c r="G14" s="127">
        <v>40086</v>
      </c>
      <c r="H14" s="105">
        <v>4720000</v>
      </c>
      <c r="I14" s="105">
        <v>170000</v>
      </c>
      <c r="J14" s="103" t="s">
        <v>874</v>
      </c>
      <c r="K14" s="104" t="s">
        <v>879</v>
      </c>
    </row>
    <row r="15" spans="1:11" s="80" customFormat="1" ht="22.5" x14ac:dyDescent="0.25">
      <c r="A15" s="123">
        <f t="shared" si="0"/>
        <v>12</v>
      </c>
      <c r="B15" s="155" t="s">
        <v>899</v>
      </c>
      <c r="C15" s="155" t="s">
        <v>858</v>
      </c>
      <c r="D15" s="156" t="s">
        <v>900</v>
      </c>
      <c r="E15" s="103" t="s">
        <v>12</v>
      </c>
      <c r="F15" s="127">
        <v>38869</v>
      </c>
      <c r="G15" s="127">
        <v>39172</v>
      </c>
      <c r="H15" s="105">
        <v>5000</v>
      </c>
      <c r="I15" s="105">
        <v>5000</v>
      </c>
      <c r="J15" s="103" t="s">
        <v>864</v>
      </c>
      <c r="K15" s="104" t="s">
        <v>861</v>
      </c>
    </row>
    <row r="16" spans="1:11" s="80" customFormat="1" ht="21" customHeight="1" x14ac:dyDescent="0.25">
      <c r="A16" s="123">
        <f t="shared" si="0"/>
        <v>13</v>
      </c>
      <c r="B16" s="155" t="s">
        <v>901</v>
      </c>
      <c r="C16" s="155" t="s">
        <v>902</v>
      </c>
      <c r="D16" s="156" t="s">
        <v>903</v>
      </c>
      <c r="E16" s="103" t="s">
        <v>895</v>
      </c>
      <c r="F16" s="127">
        <v>39188</v>
      </c>
      <c r="G16" s="127">
        <v>40649</v>
      </c>
      <c r="H16" s="105">
        <v>3473926</v>
      </c>
      <c r="I16" s="105"/>
      <c r="J16" s="103" t="s">
        <v>874</v>
      </c>
      <c r="K16" s="104" t="s">
        <v>879</v>
      </c>
    </row>
    <row r="17" spans="1:11" s="80" customFormat="1" ht="23.25" customHeight="1" x14ac:dyDescent="0.25">
      <c r="A17" s="123">
        <f t="shared" si="0"/>
        <v>14</v>
      </c>
      <c r="B17" s="155" t="s">
        <v>904</v>
      </c>
      <c r="C17" s="155" t="s">
        <v>905</v>
      </c>
      <c r="D17" s="156" t="s">
        <v>906</v>
      </c>
      <c r="E17" s="103" t="s">
        <v>907</v>
      </c>
      <c r="F17" s="127">
        <v>39052</v>
      </c>
      <c r="G17" s="127">
        <v>39782</v>
      </c>
      <c r="H17" s="105">
        <v>379998</v>
      </c>
      <c r="I17" s="105">
        <v>11692</v>
      </c>
      <c r="J17" s="103" t="s">
        <v>874</v>
      </c>
      <c r="K17" s="104"/>
    </row>
    <row r="18" spans="1:11" s="80" customFormat="1" ht="22.5" x14ac:dyDescent="0.25">
      <c r="A18" s="123">
        <f t="shared" si="0"/>
        <v>15</v>
      </c>
      <c r="B18" s="103" t="s">
        <v>908</v>
      </c>
      <c r="C18" s="155" t="s">
        <v>858</v>
      </c>
      <c r="D18" s="156" t="s">
        <v>909</v>
      </c>
      <c r="E18" s="103" t="s">
        <v>12</v>
      </c>
      <c r="F18" s="127">
        <v>39264</v>
      </c>
      <c r="G18" s="127">
        <v>39508</v>
      </c>
      <c r="H18" s="105">
        <v>10900</v>
      </c>
      <c r="I18" s="105">
        <v>10900</v>
      </c>
      <c r="J18" s="103" t="s">
        <v>864</v>
      </c>
      <c r="K18" s="104" t="s">
        <v>861</v>
      </c>
    </row>
    <row r="19" spans="1:11" s="80" customFormat="1" ht="22.5" x14ac:dyDescent="0.25">
      <c r="A19" s="123">
        <f t="shared" si="0"/>
        <v>16</v>
      </c>
      <c r="B19" s="155" t="s">
        <v>910</v>
      </c>
      <c r="C19" s="155" t="s">
        <v>858</v>
      </c>
      <c r="D19" s="156" t="s">
        <v>911</v>
      </c>
      <c r="E19" s="103" t="s">
        <v>12</v>
      </c>
      <c r="F19" s="127">
        <v>38869</v>
      </c>
      <c r="G19" s="127">
        <v>39172</v>
      </c>
      <c r="H19" s="105">
        <v>9200</v>
      </c>
      <c r="I19" s="105">
        <v>9200</v>
      </c>
      <c r="J19" s="103" t="s">
        <v>864</v>
      </c>
      <c r="K19" s="104" t="s">
        <v>861</v>
      </c>
    </row>
    <row r="20" spans="1:11" s="80" customFormat="1" ht="25.5" customHeight="1" x14ac:dyDescent="0.25">
      <c r="A20" s="123">
        <f t="shared" si="0"/>
        <v>17</v>
      </c>
      <c r="B20" s="155" t="s">
        <v>912</v>
      </c>
      <c r="C20" s="155" t="s">
        <v>913</v>
      </c>
      <c r="D20" s="156" t="s">
        <v>914</v>
      </c>
      <c r="E20" s="103" t="s">
        <v>915</v>
      </c>
      <c r="F20" s="127">
        <v>39448</v>
      </c>
      <c r="G20" s="127">
        <v>40633</v>
      </c>
      <c r="H20" s="105">
        <v>3190000</v>
      </c>
      <c r="I20" s="105">
        <v>210800</v>
      </c>
      <c r="J20" s="103" t="s">
        <v>891</v>
      </c>
      <c r="K20" s="104"/>
    </row>
    <row r="21" spans="1:11" s="80" customFormat="1" ht="22.5" x14ac:dyDescent="0.25">
      <c r="A21" s="123">
        <f t="shared" si="0"/>
        <v>18</v>
      </c>
      <c r="B21" s="155" t="s">
        <v>916</v>
      </c>
      <c r="C21" s="155" t="s">
        <v>917</v>
      </c>
      <c r="D21" s="156" t="s">
        <v>918</v>
      </c>
      <c r="E21" s="103" t="s">
        <v>890</v>
      </c>
      <c r="F21" s="127">
        <v>39508</v>
      </c>
      <c r="G21" s="127">
        <v>40847</v>
      </c>
      <c r="H21" s="105">
        <v>2800000</v>
      </c>
      <c r="I21" s="105">
        <v>433416</v>
      </c>
      <c r="J21" s="103" t="s">
        <v>891</v>
      </c>
      <c r="K21" s="104"/>
    </row>
    <row r="22" spans="1:11" s="80" customFormat="1" ht="22.5" x14ac:dyDescent="0.25">
      <c r="A22" s="123">
        <f t="shared" si="0"/>
        <v>19</v>
      </c>
      <c r="B22" s="103" t="s">
        <v>919</v>
      </c>
      <c r="C22" s="103" t="s">
        <v>920</v>
      </c>
      <c r="D22" s="156" t="s">
        <v>921</v>
      </c>
      <c r="E22" s="103" t="s">
        <v>890</v>
      </c>
      <c r="F22" s="127">
        <v>39569</v>
      </c>
      <c r="G22" s="127">
        <v>40299</v>
      </c>
      <c r="H22" s="105">
        <v>2500000</v>
      </c>
      <c r="I22" s="105">
        <v>68000</v>
      </c>
      <c r="J22" s="103" t="s">
        <v>891</v>
      </c>
      <c r="K22" s="104"/>
    </row>
    <row r="23" spans="1:11" s="80" customFormat="1" ht="22.5" x14ac:dyDescent="0.25">
      <c r="A23" s="123">
        <f t="shared" si="0"/>
        <v>20</v>
      </c>
      <c r="B23" s="103" t="s">
        <v>922</v>
      </c>
      <c r="C23" s="103" t="s">
        <v>923</v>
      </c>
      <c r="D23" s="156" t="s">
        <v>924</v>
      </c>
      <c r="E23" s="103" t="s">
        <v>907</v>
      </c>
      <c r="F23" s="127">
        <v>39387</v>
      </c>
      <c r="G23" s="127">
        <v>40117</v>
      </c>
      <c r="H23" s="105">
        <v>362757</v>
      </c>
      <c r="I23" s="105">
        <v>23724</v>
      </c>
      <c r="J23" s="103" t="s">
        <v>864</v>
      </c>
      <c r="K23" s="104"/>
    </row>
    <row r="24" spans="1:11" s="80" customFormat="1" ht="22.5" x14ac:dyDescent="0.25">
      <c r="A24" s="123">
        <f t="shared" si="0"/>
        <v>21</v>
      </c>
      <c r="B24" s="103" t="s">
        <v>925</v>
      </c>
      <c r="C24" s="103" t="s">
        <v>926</v>
      </c>
      <c r="D24" s="156" t="s">
        <v>927</v>
      </c>
      <c r="E24" s="103" t="s">
        <v>907</v>
      </c>
      <c r="F24" s="127">
        <v>39448</v>
      </c>
      <c r="G24" s="127"/>
      <c r="H24" s="105"/>
      <c r="I24" s="105">
        <v>5000</v>
      </c>
      <c r="J24" s="103" t="s">
        <v>860</v>
      </c>
      <c r="K24" s="104" t="s">
        <v>879</v>
      </c>
    </row>
    <row r="25" spans="1:11" s="80" customFormat="1" ht="22.5" x14ac:dyDescent="0.25">
      <c r="A25" s="123">
        <f t="shared" si="0"/>
        <v>22</v>
      </c>
      <c r="B25" s="103" t="s">
        <v>928</v>
      </c>
      <c r="C25" s="103" t="s">
        <v>929</v>
      </c>
      <c r="D25" s="156" t="s">
        <v>930</v>
      </c>
      <c r="E25" s="103" t="s">
        <v>931</v>
      </c>
      <c r="F25" s="127">
        <v>38838</v>
      </c>
      <c r="G25" s="127">
        <v>39933</v>
      </c>
      <c r="H25" s="105">
        <v>167200</v>
      </c>
      <c r="I25" s="105">
        <v>3877.72</v>
      </c>
      <c r="J25" s="103" t="s">
        <v>874</v>
      </c>
      <c r="K25" s="104"/>
    </row>
    <row r="26" spans="1:11" s="80" customFormat="1" ht="22.5" x14ac:dyDescent="0.25">
      <c r="A26" s="123">
        <f t="shared" si="0"/>
        <v>23</v>
      </c>
      <c r="B26" s="103" t="s">
        <v>932</v>
      </c>
      <c r="C26" s="103" t="s">
        <v>923</v>
      </c>
      <c r="D26" s="156" t="s">
        <v>933</v>
      </c>
      <c r="E26" s="103" t="s">
        <v>907</v>
      </c>
      <c r="F26" s="127">
        <v>39845</v>
      </c>
      <c r="G26" s="127">
        <v>40575</v>
      </c>
      <c r="H26" s="108" t="s">
        <v>934</v>
      </c>
      <c r="I26" s="105">
        <v>32400</v>
      </c>
      <c r="J26" s="103" t="s">
        <v>891</v>
      </c>
      <c r="K26" s="104"/>
    </row>
    <row r="27" spans="1:11" s="80" customFormat="1" ht="21.75" customHeight="1" x14ac:dyDescent="0.25">
      <c r="A27" s="123">
        <f t="shared" si="0"/>
        <v>24</v>
      </c>
      <c r="B27" s="155" t="s">
        <v>935</v>
      </c>
      <c r="C27" s="155" t="s">
        <v>936</v>
      </c>
      <c r="D27" s="156" t="s">
        <v>937</v>
      </c>
      <c r="E27" s="103" t="s">
        <v>201</v>
      </c>
      <c r="F27" s="127">
        <v>39873</v>
      </c>
      <c r="G27" s="127">
        <v>41334</v>
      </c>
      <c r="H27" s="105">
        <v>8700000</v>
      </c>
      <c r="I27" s="105">
        <v>153900</v>
      </c>
      <c r="J27" s="103" t="s">
        <v>891</v>
      </c>
      <c r="K27" s="104"/>
    </row>
    <row r="28" spans="1:11" s="80" customFormat="1" ht="20.25" customHeight="1" x14ac:dyDescent="0.25">
      <c r="A28" s="123">
        <f t="shared" si="0"/>
        <v>25</v>
      </c>
      <c r="B28" s="103" t="s">
        <v>938</v>
      </c>
      <c r="C28" s="103" t="s">
        <v>926</v>
      </c>
      <c r="D28" s="156" t="s">
        <v>939</v>
      </c>
      <c r="E28" s="103" t="s">
        <v>940</v>
      </c>
      <c r="F28" s="127">
        <v>39965</v>
      </c>
      <c r="G28" s="127">
        <v>41061</v>
      </c>
      <c r="H28" s="105">
        <v>3000000</v>
      </c>
      <c r="I28" s="105">
        <v>193200</v>
      </c>
      <c r="J28" s="103" t="s">
        <v>891</v>
      </c>
      <c r="K28" s="104"/>
    </row>
    <row r="29" spans="1:11" s="80" customFormat="1" ht="20.25" customHeight="1" x14ac:dyDescent="0.25">
      <c r="A29" s="123">
        <f t="shared" si="0"/>
        <v>26</v>
      </c>
      <c r="B29" s="155" t="s">
        <v>941</v>
      </c>
      <c r="C29" s="155" t="s">
        <v>942</v>
      </c>
      <c r="D29" s="156" t="s">
        <v>943</v>
      </c>
      <c r="E29" s="103" t="s">
        <v>201</v>
      </c>
      <c r="F29" s="127">
        <v>39965</v>
      </c>
      <c r="G29" s="127">
        <v>41061</v>
      </c>
      <c r="H29" s="105">
        <v>3200000</v>
      </c>
      <c r="I29" s="105">
        <v>138000</v>
      </c>
      <c r="J29" s="103" t="s">
        <v>891</v>
      </c>
      <c r="K29" s="104"/>
    </row>
    <row r="30" spans="1:11" s="80" customFormat="1" ht="26.25" customHeight="1" x14ac:dyDescent="0.25">
      <c r="A30" s="123">
        <f t="shared" si="0"/>
        <v>27</v>
      </c>
      <c r="B30" s="155" t="s">
        <v>944</v>
      </c>
      <c r="C30" s="103" t="s">
        <v>945</v>
      </c>
      <c r="D30" s="156" t="s">
        <v>946</v>
      </c>
      <c r="E30" s="103" t="s">
        <v>895</v>
      </c>
      <c r="F30" s="127">
        <v>39873</v>
      </c>
      <c r="G30" s="127">
        <v>41334</v>
      </c>
      <c r="H30" s="105">
        <v>811419</v>
      </c>
      <c r="I30" s="105">
        <v>18527</v>
      </c>
      <c r="J30" s="103" t="s">
        <v>891</v>
      </c>
      <c r="K30" s="104"/>
    </row>
    <row r="31" spans="1:11" s="80" customFormat="1" ht="33.75" x14ac:dyDescent="0.25">
      <c r="A31" s="123">
        <f t="shared" si="0"/>
        <v>28</v>
      </c>
      <c r="B31" s="155" t="s">
        <v>947</v>
      </c>
      <c r="C31" s="103" t="s">
        <v>1022</v>
      </c>
      <c r="D31" s="156" t="s">
        <v>948</v>
      </c>
      <c r="E31" s="103" t="s">
        <v>201</v>
      </c>
      <c r="F31" s="127">
        <v>40118</v>
      </c>
      <c r="G31" s="127">
        <v>41364</v>
      </c>
      <c r="H31" s="105">
        <v>3500000</v>
      </c>
      <c r="I31" s="105">
        <v>190000</v>
      </c>
      <c r="J31" s="103" t="s">
        <v>891</v>
      </c>
      <c r="K31" s="104"/>
    </row>
    <row r="32" spans="1:11" s="80" customFormat="1" ht="16.5" customHeight="1" x14ac:dyDescent="0.25">
      <c r="A32" s="123">
        <f t="shared" si="0"/>
        <v>29</v>
      </c>
      <c r="B32" s="155" t="s">
        <v>949</v>
      </c>
      <c r="C32" s="103" t="s">
        <v>950</v>
      </c>
      <c r="D32" s="156" t="s">
        <v>951</v>
      </c>
      <c r="E32" s="103" t="s">
        <v>201</v>
      </c>
      <c r="F32" s="127">
        <v>40182</v>
      </c>
      <c r="G32" s="127">
        <v>41277</v>
      </c>
      <c r="H32" s="105">
        <v>75000</v>
      </c>
      <c r="I32" s="105">
        <v>75000</v>
      </c>
      <c r="J32" s="103" t="s">
        <v>891</v>
      </c>
      <c r="K32" s="104"/>
    </row>
    <row r="33" spans="1:11" s="80" customFormat="1" ht="33.75" x14ac:dyDescent="0.25">
      <c r="A33" s="123">
        <f t="shared" si="0"/>
        <v>30</v>
      </c>
      <c r="B33" s="103" t="s">
        <v>952</v>
      </c>
      <c r="C33" s="103" t="s">
        <v>1023</v>
      </c>
      <c r="D33" s="156" t="s">
        <v>953</v>
      </c>
      <c r="E33" s="103" t="s">
        <v>201</v>
      </c>
      <c r="F33" s="127">
        <v>40391</v>
      </c>
      <c r="G33" s="127">
        <v>42155</v>
      </c>
      <c r="H33" s="105">
        <v>86000</v>
      </c>
      <c r="I33" s="105">
        <v>86000</v>
      </c>
      <c r="J33" s="103" t="s">
        <v>860</v>
      </c>
      <c r="K33" s="104"/>
    </row>
    <row r="34" spans="1:11" s="80" customFormat="1" ht="33.75" x14ac:dyDescent="0.25">
      <c r="A34" s="123">
        <f t="shared" si="0"/>
        <v>31</v>
      </c>
      <c r="B34" s="103" t="s">
        <v>954</v>
      </c>
      <c r="C34" s="103" t="s">
        <v>955</v>
      </c>
      <c r="D34" s="156" t="s">
        <v>956</v>
      </c>
      <c r="E34" s="103" t="s">
        <v>957</v>
      </c>
      <c r="F34" s="128">
        <v>40311</v>
      </c>
      <c r="G34" s="128">
        <v>40676</v>
      </c>
      <c r="H34" s="109">
        <v>162571</v>
      </c>
      <c r="I34" s="109">
        <v>162571</v>
      </c>
      <c r="J34" s="103" t="s">
        <v>864</v>
      </c>
      <c r="K34" s="106"/>
    </row>
    <row r="35" spans="1:11" s="80" customFormat="1" ht="22.5" x14ac:dyDescent="0.25">
      <c r="A35" s="123">
        <f t="shared" si="0"/>
        <v>32</v>
      </c>
      <c r="B35" s="103" t="s">
        <v>958</v>
      </c>
      <c r="C35" s="103" t="s">
        <v>959</v>
      </c>
      <c r="D35" s="156" t="s">
        <v>960</v>
      </c>
      <c r="E35" s="103" t="s">
        <v>961</v>
      </c>
      <c r="F35" s="127">
        <v>39814</v>
      </c>
      <c r="G35" s="127">
        <v>40451</v>
      </c>
      <c r="H35" s="105">
        <v>3748964</v>
      </c>
      <c r="I35" s="105">
        <v>10203</v>
      </c>
      <c r="J35" s="103" t="s">
        <v>860</v>
      </c>
      <c r="K35" s="104"/>
    </row>
    <row r="36" spans="1:11" s="80" customFormat="1" ht="38.25" customHeight="1" x14ac:dyDescent="0.25">
      <c r="A36" s="123">
        <f t="shared" si="0"/>
        <v>33</v>
      </c>
      <c r="B36" s="103" t="s">
        <v>962</v>
      </c>
      <c r="C36" s="103" t="s">
        <v>1024</v>
      </c>
      <c r="D36" s="156" t="s">
        <v>963</v>
      </c>
      <c r="E36" s="103" t="s">
        <v>201</v>
      </c>
      <c r="F36" s="127">
        <v>40483</v>
      </c>
      <c r="G36" s="127">
        <v>41944</v>
      </c>
      <c r="H36" s="105">
        <v>9000000</v>
      </c>
      <c r="I36" s="105">
        <v>177000</v>
      </c>
      <c r="J36" s="103" t="s">
        <v>891</v>
      </c>
      <c r="K36" s="104"/>
    </row>
    <row r="37" spans="1:11" s="80" customFormat="1" ht="22.5" x14ac:dyDescent="0.25">
      <c r="A37" s="123">
        <f t="shared" ref="A37:A54" si="1">1+A36</f>
        <v>34</v>
      </c>
      <c r="B37" s="155" t="s">
        <v>964</v>
      </c>
      <c r="C37" s="103" t="s">
        <v>965</v>
      </c>
      <c r="D37" s="156" t="s">
        <v>966</v>
      </c>
      <c r="E37" s="103" t="s">
        <v>967</v>
      </c>
      <c r="F37" s="127">
        <v>40330</v>
      </c>
      <c r="G37" s="127">
        <v>42005</v>
      </c>
      <c r="H37" s="105">
        <v>35000</v>
      </c>
      <c r="I37" s="105">
        <v>8000</v>
      </c>
      <c r="J37" s="103" t="s">
        <v>860</v>
      </c>
      <c r="K37" s="104"/>
    </row>
    <row r="38" spans="1:11" s="80" customFormat="1" ht="22.5" x14ac:dyDescent="0.25">
      <c r="A38" s="123">
        <f t="shared" si="1"/>
        <v>35</v>
      </c>
      <c r="B38" s="103" t="s">
        <v>968</v>
      </c>
      <c r="C38" s="103" t="s">
        <v>969</v>
      </c>
      <c r="D38" s="156" t="s">
        <v>970</v>
      </c>
      <c r="E38" s="106" t="s">
        <v>890</v>
      </c>
      <c r="F38" s="127">
        <v>40422</v>
      </c>
      <c r="G38" s="127">
        <v>41883</v>
      </c>
      <c r="H38" s="110">
        <v>2940000</v>
      </c>
      <c r="I38" s="110">
        <v>86053</v>
      </c>
      <c r="J38" s="103" t="s">
        <v>891</v>
      </c>
      <c r="K38" s="111"/>
    </row>
    <row r="39" spans="1:11" s="80" customFormat="1" ht="33.75" x14ac:dyDescent="0.25">
      <c r="A39" s="123">
        <f t="shared" si="1"/>
        <v>36</v>
      </c>
      <c r="B39" s="103" t="s">
        <v>971</v>
      </c>
      <c r="C39" s="157" t="s">
        <v>1025</v>
      </c>
      <c r="D39" s="156" t="s">
        <v>972</v>
      </c>
      <c r="E39" s="103" t="s">
        <v>973</v>
      </c>
      <c r="F39" s="127">
        <v>40483</v>
      </c>
      <c r="G39" s="127">
        <v>41579</v>
      </c>
      <c r="H39" s="105">
        <v>2199808</v>
      </c>
      <c r="I39" s="105">
        <v>54000</v>
      </c>
      <c r="J39" s="103" t="s">
        <v>891</v>
      </c>
      <c r="K39" s="104"/>
    </row>
    <row r="40" spans="1:11" s="80" customFormat="1" ht="22.5" x14ac:dyDescent="0.25">
      <c r="A40" s="123">
        <f t="shared" si="1"/>
        <v>37</v>
      </c>
      <c r="B40" s="103" t="s">
        <v>974</v>
      </c>
      <c r="C40" s="103" t="s">
        <v>975</v>
      </c>
      <c r="D40" s="156" t="s">
        <v>976</v>
      </c>
      <c r="E40" s="103" t="s">
        <v>890</v>
      </c>
      <c r="F40" s="127">
        <v>40544</v>
      </c>
      <c r="G40" s="127">
        <v>40909</v>
      </c>
      <c r="H40" s="112">
        <v>42000</v>
      </c>
      <c r="I40" s="112">
        <v>30000</v>
      </c>
      <c r="J40" s="103" t="s">
        <v>860</v>
      </c>
      <c r="K40" s="104"/>
    </row>
    <row r="41" spans="1:11" s="80" customFormat="1" ht="22.5" x14ac:dyDescent="0.25">
      <c r="A41" s="123">
        <f t="shared" si="1"/>
        <v>38</v>
      </c>
      <c r="B41" s="103" t="s">
        <v>977</v>
      </c>
      <c r="C41" s="103" t="s">
        <v>978</v>
      </c>
      <c r="D41" s="156" t="s">
        <v>979</v>
      </c>
      <c r="E41" s="103" t="s">
        <v>228</v>
      </c>
      <c r="F41" s="127">
        <v>40634</v>
      </c>
      <c r="G41" s="127">
        <v>41730</v>
      </c>
      <c r="H41" s="105">
        <v>75000</v>
      </c>
      <c r="I41" s="105">
        <v>75000</v>
      </c>
      <c r="J41" s="103" t="s">
        <v>891</v>
      </c>
      <c r="K41" s="104"/>
    </row>
    <row r="42" spans="1:11" s="80" customFormat="1" ht="22.5" customHeight="1" x14ac:dyDescent="0.25">
      <c r="A42" s="123">
        <f t="shared" si="1"/>
        <v>39</v>
      </c>
      <c r="B42" s="103" t="s">
        <v>980</v>
      </c>
      <c r="C42" s="103" t="s">
        <v>902</v>
      </c>
      <c r="D42" s="156" t="s">
        <v>981</v>
      </c>
      <c r="E42" s="103" t="s">
        <v>982</v>
      </c>
      <c r="F42" s="127">
        <v>40603</v>
      </c>
      <c r="G42" s="127">
        <v>41698</v>
      </c>
      <c r="H42" s="105">
        <v>1997342.75</v>
      </c>
      <c r="I42" s="105">
        <v>80000</v>
      </c>
      <c r="J42" s="103" t="s">
        <v>891</v>
      </c>
      <c r="K42" s="104"/>
    </row>
    <row r="43" spans="1:11" s="80" customFormat="1" ht="24" customHeight="1" x14ac:dyDescent="0.25">
      <c r="A43" s="123">
        <f t="shared" si="1"/>
        <v>40</v>
      </c>
      <c r="B43" s="103" t="s">
        <v>983</v>
      </c>
      <c r="C43" s="103" t="s">
        <v>984</v>
      </c>
      <c r="D43" s="156" t="s">
        <v>985</v>
      </c>
      <c r="E43" s="103" t="s">
        <v>895</v>
      </c>
      <c r="F43" s="127">
        <v>40476</v>
      </c>
      <c r="G43" s="127">
        <v>40478</v>
      </c>
      <c r="H43" s="105">
        <v>96</v>
      </c>
      <c r="I43" s="105">
        <v>96</v>
      </c>
      <c r="J43" s="103" t="s">
        <v>864</v>
      </c>
      <c r="K43" s="104" t="s">
        <v>879</v>
      </c>
    </row>
    <row r="44" spans="1:11" s="80" customFormat="1" x14ac:dyDescent="0.25">
      <c r="A44" s="123">
        <f t="shared" si="1"/>
        <v>41</v>
      </c>
      <c r="B44" s="103" t="s">
        <v>986</v>
      </c>
      <c r="C44" s="103" t="s">
        <v>987</v>
      </c>
      <c r="D44" s="156" t="s">
        <v>988</v>
      </c>
      <c r="E44" s="103" t="s">
        <v>989</v>
      </c>
      <c r="F44" s="127">
        <v>40575</v>
      </c>
      <c r="G44" s="127">
        <v>42401</v>
      </c>
      <c r="H44" s="105">
        <v>3723963</v>
      </c>
      <c r="I44" s="105">
        <v>411760</v>
      </c>
      <c r="J44" s="103" t="s">
        <v>891</v>
      </c>
      <c r="K44" s="104"/>
    </row>
    <row r="45" spans="1:11" s="80" customFormat="1" ht="22.5" x14ac:dyDescent="0.25">
      <c r="A45" s="123">
        <f t="shared" si="1"/>
        <v>42</v>
      </c>
      <c r="B45" s="103" t="s">
        <v>990</v>
      </c>
      <c r="C45" s="103" t="s">
        <v>991</v>
      </c>
      <c r="D45" s="156" t="s">
        <v>992</v>
      </c>
      <c r="E45" s="103" t="s">
        <v>201</v>
      </c>
      <c r="F45" s="127">
        <v>40193</v>
      </c>
      <c r="G45" s="127">
        <v>40923</v>
      </c>
      <c r="H45" s="105">
        <v>4075000</v>
      </c>
      <c r="I45" s="113"/>
      <c r="J45" s="103" t="s">
        <v>860</v>
      </c>
      <c r="K45" s="104" t="s">
        <v>875</v>
      </c>
    </row>
    <row r="46" spans="1:11" s="80" customFormat="1" ht="22.5" x14ac:dyDescent="0.25">
      <c r="A46" s="123">
        <f t="shared" si="1"/>
        <v>43</v>
      </c>
      <c r="B46" s="103" t="s">
        <v>993</v>
      </c>
      <c r="C46" s="103" t="s">
        <v>994</v>
      </c>
      <c r="D46" s="156" t="s">
        <v>995</v>
      </c>
      <c r="E46" s="103" t="s">
        <v>201</v>
      </c>
      <c r="F46" s="127">
        <v>40179</v>
      </c>
      <c r="G46" s="127">
        <v>40909</v>
      </c>
      <c r="H46" s="105">
        <v>7000</v>
      </c>
      <c r="I46" s="105">
        <v>5100</v>
      </c>
      <c r="J46" s="103" t="s">
        <v>860</v>
      </c>
      <c r="K46" s="104"/>
    </row>
    <row r="47" spans="1:11" s="80" customFormat="1" ht="24.75" customHeight="1" x14ac:dyDescent="0.25">
      <c r="A47" s="123">
        <f t="shared" si="1"/>
        <v>44</v>
      </c>
      <c r="B47" s="103" t="s">
        <v>996</v>
      </c>
      <c r="C47" s="103" t="s">
        <v>997</v>
      </c>
      <c r="D47" s="156" t="s">
        <v>998</v>
      </c>
      <c r="E47" s="103" t="s">
        <v>201</v>
      </c>
      <c r="F47" s="127">
        <v>40817</v>
      </c>
      <c r="G47" s="127">
        <v>41913</v>
      </c>
      <c r="H47" s="105">
        <v>100000</v>
      </c>
      <c r="I47" s="105">
        <v>100000</v>
      </c>
      <c r="J47" s="103" t="s">
        <v>891</v>
      </c>
      <c r="K47" s="104"/>
    </row>
    <row r="48" spans="1:11" s="80" customFormat="1" ht="22.5" x14ac:dyDescent="0.25">
      <c r="A48" s="123">
        <f t="shared" si="1"/>
        <v>45</v>
      </c>
      <c r="B48" s="103" t="s">
        <v>999</v>
      </c>
      <c r="C48" s="103" t="s">
        <v>1000</v>
      </c>
      <c r="D48" s="156" t="s">
        <v>1001</v>
      </c>
      <c r="E48" s="106" t="s">
        <v>890</v>
      </c>
      <c r="F48" s="127">
        <v>40360</v>
      </c>
      <c r="G48" s="127">
        <v>41091</v>
      </c>
      <c r="H48" s="105">
        <v>20000000</v>
      </c>
      <c r="I48" s="105"/>
      <c r="J48" s="103" t="s">
        <v>891</v>
      </c>
      <c r="K48" s="104"/>
    </row>
    <row r="49" spans="1:11" s="80" customFormat="1" ht="22.5" x14ac:dyDescent="0.25">
      <c r="A49" s="123">
        <f t="shared" si="1"/>
        <v>46</v>
      </c>
      <c r="B49" s="103" t="s">
        <v>1002</v>
      </c>
      <c r="C49" s="103" t="s">
        <v>920</v>
      </c>
      <c r="D49" s="156" t="s">
        <v>1003</v>
      </c>
      <c r="E49" s="103" t="s">
        <v>890</v>
      </c>
      <c r="F49" s="127">
        <v>40817</v>
      </c>
      <c r="G49" s="127">
        <v>41912</v>
      </c>
      <c r="H49" s="105">
        <v>3679245</v>
      </c>
      <c r="I49" s="105">
        <v>210293</v>
      </c>
      <c r="J49" s="103" t="s">
        <v>891</v>
      </c>
      <c r="K49" s="104"/>
    </row>
    <row r="50" spans="1:11" s="80" customFormat="1" ht="22.5" customHeight="1" x14ac:dyDescent="0.25">
      <c r="A50" s="123">
        <f t="shared" si="1"/>
        <v>47</v>
      </c>
      <c r="B50" s="103" t="s">
        <v>1004</v>
      </c>
      <c r="C50" s="103" t="s">
        <v>902</v>
      </c>
      <c r="D50" s="156" t="s">
        <v>1005</v>
      </c>
      <c r="E50" s="103" t="s">
        <v>982</v>
      </c>
      <c r="F50" s="127">
        <v>40935</v>
      </c>
      <c r="G50" s="127">
        <v>42396</v>
      </c>
      <c r="H50" s="105">
        <v>3888318</v>
      </c>
      <c r="I50" s="105">
        <v>202036</v>
      </c>
      <c r="J50" s="103" t="s">
        <v>891</v>
      </c>
      <c r="K50" s="104"/>
    </row>
    <row r="51" spans="1:11" s="80" customFormat="1" ht="24.75" customHeight="1" x14ac:dyDescent="0.25">
      <c r="A51" s="123">
        <f t="shared" si="1"/>
        <v>48</v>
      </c>
      <c r="B51" s="103" t="s">
        <v>1006</v>
      </c>
      <c r="C51" s="103" t="s">
        <v>1007</v>
      </c>
      <c r="D51" s="156" t="s">
        <v>1008</v>
      </c>
      <c r="E51" s="103" t="s">
        <v>982</v>
      </c>
      <c r="F51" s="127">
        <v>41122</v>
      </c>
      <c r="G51" s="127">
        <v>42215</v>
      </c>
      <c r="H51" s="114">
        <v>3678875</v>
      </c>
      <c r="I51" s="114">
        <v>401000</v>
      </c>
      <c r="J51" s="103" t="s">
        <v>891</v>
      </c>
      <c r="K51" s="115"/>
    </row>
    <row r="52" spans="1:11" s="80" customFormat="1" ht="22.5" x14ac:dyDescent="0.25">
      <c r="A52" s="123">
        <f t="shared" si="1"/>
        <v>49</v>
      </c>
      <c r="B52" s="103" t="s">
        <v>1009</v>
      </c>
      <c r="C52" s="103" t="s">
        <v>1010</v>
      </c>
      <c r="D52" s="156" t="s">
        <v>1011</v>
      </c>
      <c r="E52" s="103" t="s">
        <v>201</v>
      </c>
      <c r="F52" s="128">
        <v>40969</v>
      </c>
      <c r="G52" s="127">
        <v>42794</v>
      </c>
      <c r="H52" s="116" t="s">
        <v>1012</v>
      </c>
      <c r="I52" s="117">
        <v>283893</v>
      </c>
      <c r="J52" s="103" t="s">
        <v>860</v>
      </c>
      <c r="K52" s="115"/>
    </row>
    <row r="53" spans="1:11" s="80" customFormat="1" ht="22.5" x14ac:dyDescent="0.25">
      <c r="A53" s="123">
        <f t="shared" si="1"/>
        <v>50</v>
      </c>
      <c r="B53" s="103" t="s">
        <v>1013</v>
      </c>
      <c r="C53" s="103" t="s">
        <v>1014</v>
      </c>
      <c r="D53" s="156" t="s">
        <v>1015</v>
      </c>
      <c r="E53" s="103" t="s">
        <v>1016</v>
      </c>
      <c r="F53" s="127">
        <v>41395</v>
      </c>
      <c r="G53" s="127">
        <v>41912</v>
      </c>
      <c r="H53" s="118">
        <v>800000</v>
      </c>
      <c r="I53" s="119">
        <v>25000</v>
      </c>
      <c r="J53" s="103" t="s">
        <v>860</v>
      </c>
      <c r="K53" s="115"/>
    </row>
    <row r="54" spans="1:11" s="80" customFormat="1" ht="24.75" customHeight="1" thickBot="1" x14ac:dyDescent="0.3">
      <c r="A54" s="125">
        <f t="shared" si="1"/>
        <v>51</v>
      </c>
      <c r="B54" s="120" t="s">
        <v>1017</v>
      </c>
      <c r="C54" s="120" t="s">
        <v>1018</v>
      </c>
      <c r="D54" s="158" t="s">
        <v>1019</v>
      </c>
      <c r="E54" s="120" t="s">
        <v>201</v>
      </c>
      <c r="F54" s="129">
        <v>41548</v>
      </c>
      <c r="G54" s="129">
        <v>42643</v>
      </c>
      <c r="H54" s="122">
        <v>36512</v>
      </c>
      <c r="I54" s="122">
        <v>30200</v>
      </c>
      <c r="J54" s="120" t="s">
        <v>891</v>
      </c>
      <c r="K54" s="121"/>
    </row>
    <row r="55" spans="1:11" s="80" customFormat="1" x14ac:dyDescent="0.25"/>
    <row r="56" spans="1:11" s="80" customFormat="1" x14ac:dyDescent="0.25"/>
    <row r="57" spans="1:11" s="80" customFormat="1" x14ac:dyDescent="0.25"/>
  </sheetData>
  <mergeCells count="12"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B1:K1"/>
    <mergeCell ref="K2:K3"/>
    <mergeCell ref="F2:F3"/>
  </mergeCells>
  <pageMargins left="0.31496062992125984" right="0.31496062992125984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TÜBİTAK</vt:lpstr>
      <vt:lpstr>SANTEZ</vt:lpstr>
      <vt:lpstr>KALKINMA AJANSI</vt:lpstr>
      <vt:lpstr>TAGEM</vt:lpstr>
      <vt:lpstr>TUJJB-UDAP</vt:lpstr>
      <vt:lpstr>AB PROJELERİ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odtu</dc:creator>
  <cp:lastModifiedBy>pc</cp:lastModifiedBy>
  <cp:lastPrinted>2014-05-27T08:01:18Z</cp:lastPrinted>
  <dcterms:created xsi:type="dcterms:W3CDTF">2014-02-24T12:46:07Z</dcterms:created>
  <dcterms:modified xsi:type="dcterms:W3CDTF">2014-05-29T12:22:58Z</dcterms:modified>
</cp:coreProperties>
</file>